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DieseArbeitsmappe" defaultThemeVersion="166925"/>
  <mc:AlternateContent xmlns:mc="http://schemas.openxmlformats.org/markup-compatibility/2006">
    <mc:Choice Requires="x15">
      <x15ac:absPath xmlns:x15ac="http://schemas.microsoft.com/office/spreadsheetml/2010/11/ac" url="\\MYCLOUDEX2ULTRA\Daten\Projekte\2024\020 Spengler und BUAG\WEB\"/>
    </mc:Choice>
  </mc:AlternateContent>
  <xr:revisionPtr revIDLastSave="0" documentId="13_ncr:1_{654740FE-7056-4838-8D0E-3FCA53FADD70}" xr6:coauthVersionLast="47" xr6:coauthVersionMax="47" xr10:uidLastSave="{00000000-0000-0000-0000-000000000000}"/>
  <bookViews>
    <workbookView xWindow="-98" yWindow="503" windowWidth="20715" windowHeight="13274" tabRatio="687" activeTab="1" xr2:uid="{8F80050F-A53A-4D0B-A087-BDA3F1615AD0}"/>
  </bookViews>
  <sheets>
    <sheet name="DPNK" sheetId="1" r:id="rId1"/>
    <sheet name="EuM_Spengler_25" sheetId="25" r:id="rId2"/>
    <sheet name="VORLAGE1" sheetId="16" r:id="rId3"/>
    <sheet name="VORLAGE2" sheetId="32" r:id="rId4"/>
    <sheet name="VORLAGE3" sheetId="33" r:id="rId5"/>
  </sheets>
  <externalReferences>
    <externalReference r:id="rId6"/>
  </externalReferences>
  <definedNames>
    <definedName name="AufzahlungsSTD" localSheetId="1">EuM_Spengler_25!$A$50:$A$54</definedName>
    <definedName name="AufzahlungsSTD" localSheetId="2">VORLAGE1!$A$50:$A$54</definedName>
    <definedName name="AufzahlungsSTD" localSheetId="3">VORLAGE2!$A$50:$A$54</definedName>
    <definedName name="AufzahlungsSTD" localSheetId="4">VORLAGE3!$A$50:$A$54</definedName>
    <definedName name="AufzahlungsSTD">#REF!</definedName>
    <definedName name="AufzahlungsStdEURO" localSheetId="1">EuM_Spengler_25!$A$56:$A$60</definedName>
    <definedName name="AufzahlungsStdEURO" localSheetId="2">VORLAGE1!$A$56:$A$60</definedName>
    <definedName name="AufzahlungsStdEURO" localSheetId="3">VORLAGE2!$A$56:$A$60</definedName>
    <definedName name="AufzahlungsStdEURO" localSheetId="4">VORLAGE3!$A$56:$A$60</definedName>
    <definedName name="AufzahlungsStdEURO">#REF!</definedName>
    <definedName name="DienstreiseSTD" localSheetId="1">EuM_Spengler_25!$A$114:$A$116</definedName>
    <definedName name="DienstreiseSTD" localSheetId="2">VORLAGE1!$A$114:$A$116</definedName>
    <definedName name="DienstreiseSTD" localSheetId="3">VORLAGE2!$A$114:$A$116</definedName>
    <definedName name="DienstreiseSTD" localSheetId="4">VORLAGE3!$A$114:$A$116</definedName>
    <definedName name="DienstreiseSTD">#REF!</definedName>
    <definedName name="DienstreiseTAG" localSheetId="1">EuM_Spengler_25!$A$100:$A$111</definedName>
    <definedName name="DienstreiseTAG" localSheetId="2">VORLAGE1!$A$100:$A$111</definedName>
    <definedName name="DienstreiseTAG" localSheetId="3">VORLAGE2!$A$100:$A$111</definedName>
    <definedName name="DienstreiseTAG" localSheetId="4">VORLAGE3!$A$100:$A$111</definedName>
    <definedName name="DienstreiseTAG">#REF!</definedName>
    <definedName name="DienstreiseWOCHE" localSheetId="1">EuM_Spengler_25!$A$119:$A$124</definedName>
    <definedName name="DienstreiseWOCHE" localSheetId="2">VORLAGE1!$A$119:$A$124</definedName>
    <definedName name="DienstreiseWOCHE" localSheetId="3">VORLAGE2!$A$119:$A$124</definedName>
    <definedName name="DienstreiseWOCHE" localSheetId="4">VORLAGE3!$A$119:$A$124</definedName>
    <definedName name="DienstreiseWOCHE">#REF!</definedName>
    <definedName name="ErschwernisZul" localSheetId="1">EuM_Spengler_25!$A$68:$A$94</definedName>
    <definedName name="ErschwernisZul" localSheetId="2">VORLAGE1!$A$68:$A$94</definedName>
    <definedName name="ErschwernisZul" localSheetId="3">VORLAGE2!$A$68:$A$94</definedName>
    <definedName name="ErschwernisZul" localSheetId="4">VORLAGE3!$A$68:$A$94</definedName>
    <definedName name="ErschwernisZul">#REF!</definedName>
    <definedName name="K2GZWerte">'[1]K2 2020'!$H$21:$H$26</definedName>
    <definedName name="KVBezeichnung" localSheetId="1">EuM_Spengler_25!$A$7:$A$33</definedName>
    <definedName name="KVBezeichnung" localSheetId="2">VORLAGE1!$A$7:$A$33</definedName>
    <definedName name="KVBezeichnung" localSheetId="3">VORLAGE2!$A$7:$A$33</definedName>
    <definedName name="KVBezeichnung" localSheetId="4">VORLAGE3!$A$7:$A$33</definedName>
    <definedName name="KVBezeichnung">#REF!</definedName>
    <definedName name="MehrarbeitsStd" localSheetId="1">EuM_Spengler_25!$A$39:$A$48</definedName>
    <definedName name="MehrarbeitsStd" localSheetId="2">VORLAGE1!$A$39:$A$48</definedName>
    <definedName name="MehrarbeitsStd" localSheetId="3">VORLAGE2!$A$39:$A$48</definedName>
    <definedName name="MehrarbeitsStd" localSheetId="4">VORLAGE3!$A$39:$A$48</definedName>
    <definedName name="MehrarbeitsStd">#REF!</definedName>
    <definedName name="UmlagenK3spalteA">[1]Projekt!$A$240:$A$244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2" i="25" l="1"/>
  <c r="E156" i="33"/>
  <c r="C146" i="33"/>
  <c r="A146" i="33"/>
  <c r="C145" i="33"/>
  <c r="A145" i="33"/>
  <c r="C144" i="33"/>
  <c r="A144" i="33"/>
  <c r="C143" i="33"/>
  <c r="A143" i="33"/>
  <c r="C142" i="33"/>
  <c r="A142" i="33"/>
  <c r="C141" i="33"/>
  <c r="A141" i="33"/>
  <c r="C140" i="33"/>
  <c r="A140" i="33"/>
  <c r="C139" i="33"/>
  <c r="A139" i="33"/>
  <c r="C138" i="33"/>
  <c r="A138" i="33"/>
  <c r="C137" i="33"/>
  <c r="A137" i="33"/>
  <c r="C136" i="33"/>
  <c r="A136" i="33"/>
  <c r="C135" i="33"/>
  <c r="A135" i="33"/>
  <c r="C134" i="33"/>
  <c r="A134" i="33"/>
  <c r="B130" i="33"/>
  <c r="D130" i="33" s="1"/>
  <c r="D124" i="33"/>
  <c r="D123" i="33"/>
  <c r="D122" i="33"/>
  <c r="D121" i="33"/>
  <c r="D120" i="33"/>
  <c r="D119" i="33"/>
  <c r="D116" i="33"/>
  <c r="D115" i="33"/>
  <c r="D114" i="33"/>
  <c r="D110" i="33"/>
  <c r="D109" i="33"/>
  <c r="D108" i="33"/>
  <c r="D107" i="33"/>
  <c r="D106" i="33"/>
  <c r="D105" i="33"/>
  <c r="D104" i="33"/>
  <c r="D103" i="33"/>
  <c r="D102" i="33"/>
  <c r="D101" i="33"/>
  <c r="D100" i="33"/>
  <c r="D97" i="33"/>
  <c r="B97" i="33"/>
  <c r="E108" i="33" s="1"/>
  <c r="D94" i="33"/>
  <c r="D93" i="33"/>
  <c r="D92" i="33"/>
  <c r="D91" i="33"/>
  <c r="D90" i="33"/>
  <c r="D89" i="33"/>
  <c r="D88" i="33"/>
  <c r="D87" i="33"/>
  <c r="D86" i="33"/>
  <c r="D85" i="33"/>
  <c r="D84" i="33"/>
  <c r="D83" i="33"/>
  <c r="D82" i="33"/>
  <c r="D81" i="33"/>
  <c r="D80" i="33"/>
  <c r="D79" i="33"/>
  <c r="D78" i="33"/>
  <c r="D77" i="33"/>
  <c r="D76" i="33"/>
  <c r="D75" i="33"/>
  <c r="D74" i="33"/>
  <c r="D73" i="33"/>
  <c r="D72" i="33"/>
  <c r="D71" i="33"/>
  <c r="D70" i="33"/>
  <c r="D69" i="33"/>
  <c r="D68" i="33"/>
  <c r="D37" i="33"/>
  <c r="D32" i="33"/>
  <c r="F32" i="33" s="1"/>
  <c r="D31" i="33"/>
  <c r="F31" i="33" s="1"/>
  <c r="D30" i="33"/>
  <c r="F30" i="33" s="1"/>
  <c r="D29" i="33"/>
  <c r="F29" i="33" s="1"/>
  <c r="D28" i="33"/>
  <c r="F28" i="33" s="1"/>
  <c r="D27" i="33"/>
  <c r="F27" i="33" s="1"/>
  <c r="D26" i="33"/>
  <c r="F26" i="33" s="1"/>
  <c r="F25" i="33"/>
  <c r="D25" i="33"/>
  <c r="D24" i="33"/>
  <c r="F24" i="33" s="1"/>
  <c r="D23" i="33"/>
  <c r="F23" i="33" s="1"/>
  <c r="D22" i="33"/>
  <c r="F22" i="33" s="1"/>
  <c r="D21" i="33"/>
  <c r="F21" i="33" s="1"/>
  <c r="D20" i="33"/>
  <c r="F20" i="33" s="1"/>
  <c r="D19" i="33"/>
  <c r="F19" i="33" s="1"/>
  <c r="D18" i="33"/>
  <c r="F18" i="33" s="1"/>
  <c r="D17" i="33"/>
  <c r="F17" i="33" s="1"/>
  <c r="D16" i="33"/>
  <c r="F16" i="33" s="1"/>
  <c r="D15" i="33"/>
  <c r="F15" i="33" s="1"/>
  <c r="D14" i="33"/>
  <c r="F14" i="33" s="1"/>
  <c r="F13" i="33"/>
  <c r="D13" i="33"/>
  <c r="D12" i="33"/>
  <c r="F12" i="33" s="1"/>
  <c r="D11" i="33"/>
  <c r="F11" i="33" s="1"/>
  <c r="D10" i="33"/>
  <c r="F10" i="33" s="1"/>
  <c r="F9" i="33"/>
  <c r="D9" i="33"/>
  <c r="D8" i="33"/>
  <c r="F8" i="33" s="1"/>
  <c r="D7" i="33"/>
  <c r="F7" i="33" s="1"/>
  <c r="G5" i="33"/>
  <c r="G4" i="33"/>
  <c r="G3" i="33"/>
  <c r="E2" i="33"/>
  <c r="E64" i="1" s="1"/>
  <c r="J1" i="33"/>
  <c r="B2" i="33" s="1"/>
  <c r="E156" i="32"/>
  <c r="C146" i="32"/>
  <c r="A146" i="32"/>
  <c r="C145" i="32"/>
  <c r="A145" i="32"/>
  <c r="C144" i="32"/>
  <c r="A144" i="32"/>
  <c r="C143" i="32"/>
  <c r="A143" i="32"/>
  <c r="C142" i="32"/>
  <c r="A142" i="32"/>
  <c r="C141" i="32"/>
  <c r="A141" i="32"/>
  <c r="C140" i="32"/>
  <c r="A140" i="32"/>
  <c r="C139" i="32"/>
  <c r="A139" i="32"/>
  <c r="C138" i="32"/>
  <c r="A138" i="32"/>
  <c r="C137" i="32"/>
  <c r="A137" i="32"/>
  <c r="C136" i="32"/>
  <c r="A136" i="32"/>
  <c r="C135" i="32"/>
  <c r="A135" i="32"/>
  <c r="C134" i="32"/>
  <c r="A134" i="32"/>
  <c r="B130" i="32"/>
  <c r="D130" i="32" s="1"/>
  <c r="D124" i="32"/>
  <c r="D123" i="32"/>
  <c r="D122" i="32"/>
  <c r="D121" i="32"/>
  <c r="D120" i="32"/>
  <c r="D119" i="32"/>
  <c r="D116" i="32"/>
  <c r="D115" i="32"/>
  <c r="D114" i="32"/>
  <c r="D110" i="32"/>
  <c r="D109" i="32"/>
  <c r="D108" i="32"/>
  <c r="D107" i="32"/>
  <c r="D106" i="32"/>
  <c r="D105" i="32"/>
  <c r="D104" i="32"/>
  <c r="D103" i="32"/>
  <c r="D102" i="32"/>
  <c r="D101" i="32"/>
  <c r="D100" i="32"/>
  <c r="D97" i="32"/>
  <c r="B97" i="32"/>
  <c r="E108" i="32" s="1"/>
  <c r="D94" i="32"/>
  <c r="D93" i="32"/>
  <c r="D92" i="32"/>
  <c r="D91" i="32"/>
  <c r="D90" i="32"/>
  <c r="D89" i="32"/>
  <c r="D88" i="32"/>
  <c r="D87" i="32"/>
  <c r="D86" i="32"/>
  <c r="D85" i="32"/>
  <c r="D84" i="32"/>
  <c r="D83" i="32"/>
  <c r="D82" i="32"/>
  <c r="D81" i="32"/>
  <c r="D80" i="32"/>
  <c r="D79" i="32"/>
  <c r="D78" i="32"/>
  <c r="D77" i="32"/>
  <c r="D76" i="32"/>
  <c r="D75" i="32"/>
  <c r="D74" i="32"/>
  <c r="D73" i="32"/>
  <c r="D72" i="32"/>
  <c r="D71" i="32"/>
  <c r="D70" i="32"/>
  <c r="D69" i="32"/>
  <c r="D68" i="32"/>
  <c r="D37" i="32"/>
  <c r="D32" i="32"/>
  <c r="F32" i="32" s="1"/>
  <c r="D31" i="32"/>
  <c r="F31" i="32" s="1"/>
  <c r="F30" i="32"/>
  <c r="D30" i="32"/>
  <c r="F29" i="32"/>
  <c r="D29" i="32"/>
  <c r="D28" i="32"/>
  <c r="F28" i="32" s="1"/>
  <c r="D27" i="32"/>
  <c r="F27" i="32" s="1"/>
  <c r="D26" i="32"/>
  <c r="F26" i="32" s="1"/>
  <c r="D25" i="32"/>
  <c r="F25" i="32" s="1"/>
  <c r="D24" i="32"/>
  <c r="F24" i="32" s="1"/>
  <c r="D23" i="32"/>
  <c r="F23" i="32" s="1"/>
  <c r="F22" i="32"/>
  <c r="D22" i="32"/>
  <c r="F21" i="32"/>
  <c r="D21" i="32"/>
  <c r="F20" i="32"/>
  <c r="D20" i="32"/>
  <c r="D19" i="32"/>
  <c r="F19" i="32" s="1"/>
  <c r="D18" i="32"/>
  <c r="F18" i="32" s="1"/>
  <c r="D17" i="32"/>
  <c r="F17" i="32" s="1"/>
  <c r="D16" i="32"/>
  <c r="F16" i="32" s="1"/>
  <c r="D15" i="32"/>
  <c r="F15" i="32" s="1"/>
  <c r="D14" i="32"/>
  <c r="F14" i="32" s="1"/>
  <c r="F13" i="32"/>
  <c r="D13" i="32"/>
  <c r="F12" i="32"/>
  <c r="D12" i="32"/>
  <c r="D11" i="32"/>
  <c r="F11" i="32" s="1"/>
  <c r="D10" i="32"/>
  <c r="F10" i="32" s="1"/>
  <c r="D9" i="32"/>
  <c r="F9" i="32" s="1"/>
  <c r="D8" i="32"/>
  <c r="F8" i="32" s="1"/>
  <c r="D7" i="32"/>
  <c r="F7" i="32" s="1"/>
  <c r="G5" i="32"/>
  <c r="G4" i="32"/>
  <c r="G3" i="32"/>
  <c r="E2" i="32"/>
  <c r="E63" i="1" s="1"/>
  <c r="J1" i="32"/>
  <c r="B2" i="32" s="1"/>
  <c r="C147" i="32" l="1"/>
  <c r="C147" i="33"/>
  <c r="G2" i="33"/>
  <c r="A2" i="33"/>
  <c r="G2" i="32"/>
  <c r="A2" i="32"/>
  <c r="D37" i="25"/>
  <c r="D37" i="16"/>
  <c r="G5" i="25"/>
  <c r="G5" i="16"/>
  <c r="E61" i="1" l="1"/>
  <c r="C61" i="1"/>
  <c r="D61" i="1" l="1"/>
  <c r="D97" i="25"/>
  <c r="D97" i="16"/>
  <c r="B97" i="25"/>
  <c r="B97" i="16"/>
  <c r="E108" i="16" s="1"/>
  <c r="A2" i="1"/>
  <c r="A61" i="1"/>
  <c r="E108" i="25" l="1"/>
  <c r="E55" i="1"/>
  <c r="C55" i="1"/>
  <c r="D55" i="1" l="1"/>
  <c r="A55" i="1"/>
  <c r="J1" i="25" l="1"/>
  <c r="J1" i="16"/>
  <c r="C5" i="1" l="1"/>
  <c r="G3" i="25"/>
  <c r="G3" i="16"/>
  <c r="G4" i="25" l="1"/>
  <c r="G4" i="16"/>
  <c r="B2" i="25" l="1"/>
  <c r="B2" i="16"/>
  <c r="A138" i="25"/>
  <c r="A138" i="16"/>
  <c r="A2" i="16" l="1"/>
  <c r="A2" i="25"/>
  <c r="E51" i="1"/>
  <c r="E52" i="1"/>
  <c r="E2" i="25"/>
  <c r="E53" i="1" s="1"/>
  <c r="E54" i="1"/>
  <c r="E56" i="1"/>
  <c r="E57" i="1"/>
  <c r="E58" i="1"/>
  <c r="E59" i="1"/>
  <c r="E60" i="1"/>
  <c r="E2" i="16"/>
  <c r="E50" i="1"/>
  <c r="C51" i="1"/>
  <c r="A56" i="1"/>
  <c r="A57" i="1"/>
  <c r="A52" i="1"/>
  <c r="C59" i="1"/>
  <c r="A60" i="1"/>
  <c r="C54" i="1"/>
  <c r="A50" i="1"/>
  <c r="C58" i="1"/>
  <c r="C53" i="1"/>
  <c r="E62" i="1" l="1"/>
  <c r="D53" i="1"/>
  <c r="D54" i="1"/>
  <c r="D51" i="1"/>
  <c r="D59" i="1"/>
  <c r="D58" i="1"/>
  <c r="G2" i="16"/>
  <c r="G2" i="25"/>
  <c r="A54" i="1"/>
  <c r="C50" i="1"/>
  <c r="A59" i="1"/>
  <c r="C56" i="1"/>
  <c r="C52" i="1"/>
  <c r="C60" i="1"/>
  <c r="A51" i="1"/>
  <c r="A64" i="1"/>
  <c r="A58" i="1"/>
  <c r="A63" i="1"/>
  <c r="A53" i="1"/>
  <c r="C64" i="1"/>
  <c r="C63" i="1"/>
  <c r="C57" i="1"/>
  <c r="C62" i="1"/>
  <c r="D64" i="1" l="1"/>
  <c r="D63" i="1"/>
  <c r="D62" i="1"/>
  <c r="D56" i="1"/>
  <c r="D57" i="1"/>
  <c r="D60" i="1"/>
  <c r="D50" i="1"/>
  <c r="D52" i="1"/>
  <c r="A62" i="1"/>
  <c r="E156" i="25" l="1"/>
  <c r="C146" i="25"/>
  <c r="A146" i="25"/>
  <c r="C145" i="25"/>
  <c r="A145" i="25"/>
  <c r="C144" i="25"/>
  <c r="A144" i="25"/>
  <c r="C143" i="25"/>
  <c r="A143" i="25"/>
  <c r="C142" i="25"/>
  <c r="A142" i="25"/>
  <c r="C141" i="25"/>
  <c r="A141" i="25"/>
  <c r="C140" i="25"/>
  <c r="A140" i="25"/>
  <c r="C139" i="25"/>
  <c r="A139" i="25"/>
  <c r="C138" i="25"/>
  <c r="C137" i="25"/>
  <c r="A137" i="25"/>
  <c r="C136" i="25"/>
  <c r="A136" i="25"/>
  <c r="C135" i="25"/>
  <c r="A135" i="25"/>
  <c r="C134" i="25"/>
  <c r="A134" i="25"/>
  <c r="B130" i="25"/>
  <c r="D130" i="25" s="1"/>
  <c r="D124" i="25"/>
  <c r="D123" i="25"/>
  <c r="D122" i="25"/>
  <c r="D121" i="25"/>
  <c r="D120" i="25"/>
  <c r="D119" i="25"/>
  <c r="D116" i="25"/>
  <c r="D115" i="25"/>
  <c r="D114" i="25"/>
  <c r="D110" i="25"/>
  <c r="D109" i="25"/>
  <c r="D108" i="25"/>
  <c r="D107" i="25"/>
  <c r="D106" i="25"/>
  <c r="D105" i="25"/>
  <c r="D104" i="25"/>
  <c r="D103" i="25"/>
  <c r="D102" i="25"/>
  <c r="D101" i="25"/>
  <c r="D100" i="25"/>
  <c r="D94" i="25"/>
  <c r="D93" i="25"/>
  <c r="D92" i="25"/>
  <c r="D91" i="25"/>
  <c r="D90" i="25"/>
  <c r="D89" i="25"/>
  <c r="D88" i="25"/>
  <c r="D87" i="25"/>
  <c r="D86" i="25"/>
  <c r="D85" i="25"/>
  <c r="D84" i="25"/>
  <c r="D83" i="25"/>
  <c r="D82" i="25"/>
  <c r="D81" i="25"/>
  <c r="D80" i="25"/>
  <c r="D79" i="25"/>
  <c r="D78" i="25"/>
  <c r="D77" i="25"/>
  <c r="D76" i="25"/>
  <c r="D75" i="25"/>
  <c r="D74" i="25"/>
  <c r="D73" i="25"/>
  <c r="D72" i="25"/>
  <c r="D71" i="25"/>
  <c r="D70" i="25"/>
  <c r="D69" i="25"/>
  <c r="D68" i="25"/>
  <c r="D32" i="25"/>
  <c r="F32" i="25" s="1"/>
  <c r="D31" i="25"/>
  <c r="F31" i="25" s="1"/>
  <c r="D30" i="25"/>
  <c r="F30" i="25" s="1"/>
  <c r="D29" i="25"/>
  <c r="F29" i="25" s="1"/>
  <c r="D28" i="25"/>
  <c r="F28" i="25" s="1"/>
  <c r="D27" i="25"/>
  <c r="F27" i="25" s="1"/>
  <c r="D26" i="25"/>
  <c r="F26" i="25" s="1"/>
  <c r="D25" i="25"/>
  <c r="F25" i="25" s="1"/>
  <c r="D24" i="25"/>
  <c r="F24" i="25" s="1"/>
  <c r="D23" i="25"/>
  <c r="F23" i="25" s="1"/>
  <c r="D22" i="25"/>
  <c r="F22" i="25" s="1"/>
  <c r="D21" i="25"/>
  <c r="F21" i="25" s="1"/>
  <c r="D20" i="25"/>
  <c r="F20" i="25" s="1"/>
  <c r="D19" i="25"/>
  <c r="F19" i="25" s="1"/>
  <c r="D18" i="25"/>
  <c r="F18" i="25" s="1"/>
  <c r="D17" i="25"/>
  <c r="F17" i="25" s="1"/>
  <c r="D16" i="25"/>
  <c r="F16" i="25" s="1"/>
  <c r="D15" i="25"/>
  <c r="F15" i="25" s="1"/>
  <c r="D14" i="25"/>
  <c r="F14" i="25" s="1"/>
  <c r="D13" i="25"/>
  <c r="F13" i="25" s="1"/>
  <c r="D12" i="25"/>
  <c r="F12" i="25" s="1"/>
  <c r="D11" i="25"/>
  <c r="F11" i="25" s="1"/>
  <c r="D10" i="25"/>
  <c r="F10" i="25" s="1"/>
  <c r="D9" i="25"/>
  <c r="F9" i="25" s="1"/>
  <c r="D8" i="25"/>
  <c r="F8" i="25" s="1"/>
  <c r="D7" i="25"/>
  <c r="F7" i="25" s="1"/>
  <c r="C147" i="25" l="1"/>
  <c r="E156" i="16" l="1"/>
  <c r="C146" i="16"/>
  <c r="A146" i="16"/>
  <c r="C145" i="16"/>
  <c r="A145" i="16"/>
  <c r="C144" i="16"/>
  <c r="A144" i="16"/>
  <c r="C143" i="16"/>
  <c r="A143" i="16"/>
  <c r="C142" i="16"/>
  <c r="A142" i="16"/>
  <c r="C141" i="16"/>
  <c r="A141" i="16"/>
  <c r="C140" i="16"/>
  <c r="A140" i="16"/>
  <c r="C139" i="16"/>
  <c r="A139" i="16"/>
  <c r="C138" i="16"/>
  <c r="C137" i="16"/>
  <c r="A137" i="16"/>
  <c r="C136" i="16"/>
  <c r="A136" i="16"/>
  <c r="C135" i="16"/>
  <c r="A135" i="16"/>
  <c r="C134" i="16"/>
  <c r="A134" i="16"/>
  <c r="B130" i="16"/>
  <c r="D130" i="16" s="1"/>
  <c r="D124" i="16"/>
  <c r="D123" i="16"/>
  <c r="D122" i="16"/>
  <c r="D121" i="16"/>
  <c r="D120" i="16"/>
  <c r="D119" i="16"/>
  <c r="D116" i="16"/>
  <c r="D115" i="16"/>
  <c r="D114" i="16"/>
  <c r="D110" i="16"/>
  <c r="D109" i="16"/>
  <c r="D108" i="16"/>
  <c r="D107" i="16"/>
  <c r="D106" i="16"/>
  <c r="D105" i="16"/>
  <c r="D104" i="16"/>
  <c r="D103" i="16"/>
  <c r="D102" i="16"/>
  <c r="D101" i="16"/>
  <c r="D100" i="16"/>
  <c r="D94" i="16"/>
  <c r="D93" i="16"/>
  <c r="D92" i="16"/>
  <c r="D91" i="16"/>
  <c r="D90" i="16"/>
  <c r="D89" i="16"/>
  <c r="D88" i="16"/>
  <c r="D87" i="16"/>
  <c r="D86" i="16"/>
  <c r="D85" i="16"/>
  <c r="D84" i="16"/>
  <c r="D83" i="16"/>
  <c r="D82" i="16"/>
  <c r="D81" i="16"/>
  <c r="D80" i="16"/>
  <c r="D79" i="16"/>
  <c r="D78" i="16"/>
  <c r="D77" i="16"/>
  <c r="D76" i="16"/>
  <c r="D75" i="16"/>
  <c r="D74" i="16"/>
  <c r="D73" i="16"/>
  <c r="D72" i="16"/>
  <c r="D71" i="16"/>
  <c r="D70" i="16"/>
  <c r="D69" i="16"/>
  <c r="D68" i="16"/>
  <c r="D32" i="16"/>
  <c r="F32" i="16" s="1"/>
  <c r="D31" i="16"/>
  <c r="F31" i="16" s="1"/>
  <c r="D30" i="16"/>
  <c r="F30" i="16" s="1"/>
  <c r="D29" i="16"/>
  <c r="F29" i="16" s="1"/>
  <c r="D28" i="16"/>
  <c r="F28" i="16" s="1"/>
  <c r="D27" i="16"/>
  <c r="F27" i="16" s="1"/>
  <c r="D26" i="16"/>
  <c r="F26" i="16" s="1"/>
  <c r="D25" i="16"/>
  <c r="F25" i="16" s="1"/>
  <c r="D24" i="16"/>
  <c r="F24" i="16" s="1"/>
  <c r="D23" i="16"/>
  <c r="F23" i="16" s="1"/>
  <c r="D22" i="16"/>
  <c r="F22" i="16" s="1"/>
  <c r="D21" i="16"/>
  <c r="F21" i="16" s="1"/>
  <c r="D20" i="16"/>
  <c r="F20" i="16" s="1"/>
  <c r="D19" i="16"/>
  <c r="F19" i="16" s="1"/>
  <c r="D18" i="16"/>
  <c r="F18" i="16" s="1"/>
  <c r="D17" i="16"/>
  <c r="F17" i="16" s="1"/>
  <c r="D16" i="16"/>
  <c r="F16" i="16" s="1"/>
  <c r="D15" i="16"/>
  <c r="F15" i="16" s="1"/>
  <c r="D14" i="16"/>
  <c r="F14" i="16" s="1"/>
  <c r="D13" i="16"/>
  <c r="F13" i="16" s="1"/>
  <c r="D12" i="16"/>
  <c r="F12" i="16" s="1"/>
  <c r="D11" i="16"/>
  <c r="F11" i="16" s="1"/>
  <c r="D10" i="16"/>
  <c r="F10" i="16" s="1"/>
  <c r="D9" i="16"/>
  <c r="F9" i="16" s="1"/>
  <c r="D8" i="16"/>
  <c r="F8" i="16" s="1"/>
  <c r="D7" i="16"/>
  <c r="F7" i="16" s="1"/>
  <c r="C147" i="16" l="1"/>
</calcChain>
</file>

<file path=xl/sharedStrings.xml><?xml version="1.0" encoding="utf-8"?>
<sst xmlns="http://schemas.openxmlformats.org/spreadsheetml/2006/main" count="444" uniqueCount="149">
  <si>
    <t>(Umrechnung KV in Rechenwert)</t>
  </si>
  <si>
    <t>AKV in €</t>
  </si>
  <si>
    <t>1) AKV: Außer-(Über-)kollektivvertragliches Entgelt; betriebliche Durchschnittswerte</t>
  </si>
  <si>
    <t>Zuschlag%</t>
  </si>
  <si>
    <t>Überstunde 50%</t>
  </si>
  <si>
    <t>Überstunde 100%</t>
  </si>
  <si>
    <t>Betrag/Std</t>
  </si>
  <si>
    <t>in%</t>
  </si>
  <si>
    <t>in €/Std</t>
  </si>
  <si>
    <t>Schmutzzulage</t>
  </si>
  <si>
    <t>€/Tag</t>
  </si>
  <si>
    <t>Summe</t>
  </si>
  <si>
    <t>€/Std</t>
  </si>
  <si>
    <t>€/Woche</t>
  </si>
  <si>
    <t>Alle Werte Basis:</t>
  </si>
  <si>
    <t>Eingabe in %</t>
  </si>
  <si>
    <t>auf Entgelt</t>
  </si>
  <si>
    <t>DPNK Summe</t>
  </si>
  <si>
    <t>Aufteilung in die Kategorien:</t>
  </si>
  <si>
    <t>Stammdaten</t>
  </si>
  <si>
    <t>Übernehmen?</t>
  </si>
  <si>
    <r>
      <t>Faktor</t>
    </r>
    <r>
      <rPr>
        <vertAlign val="superscript"/>
        <sz val="12"/>
        <rFont val="Calibri"/>
        <family val="2"/>
        <scheme val="minor"/>
      </rPr>
      <t>1</t>
    </r>
  </si>
  <si>
    <t>LG T</t>
  </si>
  <si>
    <t>LG 1 Spitzenfacharbeiter</t>
  </si>
  <si>
    <t>LG 1</t>
  </si>
  <si>
    <t>LG 2 Qualifizierter Facharbeiter</t>
  </si>
  <si>
    <t>LG 2</t>
  </si>
  <si>
    <t xml:space="preserve">LG 3 Facharbeiter </t>
  </si>
  <si>
    <t>LG 3</t>
  </si>
  <si>
    <t>LG 4 Besonders qualifizierter Arbeitnehmer</t>
  </si>
  <si>
    <t>LG 4</t>
  </si>
  <si>
    <t>LG 5 Qualifizierter Arbeitnehmer</t>
  </si>
  <si>
    <t>LG 5</t>
  </si>
  <si>
    <t>LG 6 Arbeitnehmer mit Zweckausbildung</t>
  </si>
  <si>
    <t>LG 6</t>
  </si>
  <si>
    <t>LG 7 Arbeitnehmer ohne Zweckausbildung</t>
  </si>
  <si>
    <t>LG 7</t>
  </si>
  <si>
    <t>Zeitausgleich 25%</t>
  </si>
  <si>
    <t>Überstunde 75%</t>
  </si>
  <si>
    <t>Sonntagszuschlag (Basis=Lohn)</t>
  </si>
  <si>
    <t>Nachtarbeiteit, 22-6 Uhr</t>
  </si>
  <si>
    <t>Schichtzulage (2. Schicht)</t>
  </si>
  <si>
    <t>Vorarbeiterzuschlag</t>
  </si>
  <si>
    <t>Erschwerniszulage</t>
  </si>
  <si>
    <t>Gefahrenzulage</t>
  </si>
  <si>
    <t>kleine Entfernungszul. (&gt;6Std)</t>
  </si>
  <si>
    <t>mittlere Entfernungszul. (&gt;11Std)</t>
  </si>
  <si>
    <t>große Entfernungszul. (&gt;11Std)</t>
  </si>
  <si>
    <t>Nächtigungsgeld</t>
  </si>
  <si>
    <t>Montagezulage</t>
  </si>
  <si>
    <t>Familienlastenausgleichsfonds</t>
  </si>
  <si>
    <t>Ja</t>
  </si>
  <si>
    <t>Nein</t>
  </si>
  <si>
    <t>ja</t>
  </si>
  <si>
    <t>Nur von Mehrarbeit abhängig</t>
  </si>
  <si>
    <t>Nur vom Mehrlohn abhängig</t>
  </si>
  <si>
    <t>UPNK0</t>
  </si>
  <si>
    <t>UPNK1</t>
  </si>
  <si>
    <t>UPNK2</t>
  </si>
  <si>
    <t>UPNK3</t>
  </si>
  <si>
    <t>Von Mehrlohn und Mehrarbeit abhängig</t>
  </si>
  <si>
    <t>UPNK</t>
  </si>
  <si>
    <t>Werte für weitere Berechnung</t>
  </si>
  <si>
    <t>Arbeitslosenversicherung</t>
  </si>
  <si>
    <t>Zuschlag Insolvenzentgeltsicherung</t>
  </si>
  <si>
    <t>Pensionsversicherung ASVG</t>
  </si>
  <si>
    <t>Krankenversicherung ASVG</t>
  </si>
  <si>
    <t>Unfallversicherung</t>
  </si>
  <si>
    <t>Wohnbauförderungsbeitrag</t>
  </si>
  <si>
    <t>Schlechtwetterentschädigungsbeitrag</t>
  </si>
  <si>
    <t>Kommunalsteuer</t>
  </si>
  <si>
    <t>1) Erhöhungsfaktor gem KollV auf die Basis für die Berechnung der Kosten der Stunde (kennt der KollV keine, 1,0 oder leer)</t>
  </si>
  <si>
    <t>Von Mehrarbeit und Mehrverdienst (Mehrlohn) unabhängig</t>
  </si>
  <si>
    <r>
      <t xml:space="preserve">Direkte Personalnebenkosten
</t>
    </r>
    <r>
      <rPr>
        <sz val="11"/>
        <color theme="1"/>
        <rFont val="Calibri"/>
        <family val="2"/>
        <scheme val="minor"/>
      </rPr>
      <t>(Sozialversicherungs- (SV) und andere Werte</t>
    </r>
  </si>
  <si>
    <t>Schichtzulage (3. Schicht)</t>
  </si>
  <si>
    <t>LG T Techniker</t>
  </si>
  <si>
    <t>Zeitausgleich 50%</t>
  </si>
  <si>
    <t>Rechenwert in K3 (/Std)</t>
  </si>
  <si>
    <r>
      <t>AKV</t>
    </r>
    <r>
      <rPr>
        <vertAlign val="superscript"/>
        <sz val="12"/>
        <rFont val="Calibri"/>
        <family val="2"/>
        <scheme val="minor"/>
      </rPr>
      <t>1</t>
    </r>
    <r>
      <rPr>
        <sz val="12"/>
        <rFont val="Calibri"/>
        <family val="2"/>
        <scheme val="minor"/>
      </rPr>
      <t xml:space="preserve"> in % vom KV</t>
    </r>
  </si>
  <si>
    <t>Werte mit Basis vom (gem Blatt DPNK)</t>
  </si>
  <si>
    <t>Eingabe dieser Werte erfolgt im Tabellenblatt DPNK!</t>
  </si>
  <si>
    <t>Unzulässiges Sonderzeichen (Umlaute, +, -, *, ! Usw) in den Namen gefunden! Sonderzeichen nicht erlaubt!</t>
  </si>
  <si>
    <t>Hinweis: Zeitentschädigung mit Anzahl von Std-Löhne werden im Kalk-Tool Blatt PROJEKT eingetragen.</t>
  </si>
  <si>
    <t xml:space="preserve">Faktor:  </t>
  </si>
  <si>
    <t xml:space="preserve">Datum des KollV (Werte gültig ab): </t>
  </si>
  <si>
    <t>A2) Gruppennummer und Bezeichnung der Beschäftigungsgruppe:</t>
  </si>
  <si>
    <t>Betrag gem KollV</t>
  </si>
  <si>
    <t>Gruppe (optional)</t>
  </si>
  <si>
    <t>A3) Arbeitszeitzuschläge gem KollV (für K3 Zeile 8)</t>
  </si>
  <si>
    <t>A4) Zulagen (zB f Erschwernisse) gem KollV (für K3 Zeile 7)</t>
  </si>
  <si>
    <t>Bezeichnung / Titel</t>
  </si>
  <si>
    <t>A5) Entschädigungen und sonstige Entgelte (für K3 Zeilen 9 und 11)</t>
  </si>
  <si>
    <t>B) Quelldaten Personalnebenkosten</t>
  </si>
  <si>
    <t>B1) Direkte Personalnebenkosten (DPNK)</t>
  </si>
  <si>
    <t>B2) Umgelegte Personalnebenkosten</t>
  </si>
  <si>
    <t>A1) Kollektivvertrag (KV, KollV):</t>
  </si>
  <si>
    <t>Hinweis:</t>
  </si>
  <si>
    <t>Wenn die Bezeichnungen der Stammdatenfelder (1. Spalte) geändert werden, müssen im Blatt PROJEKT des Kalk-Tools über Dropdown bereits getätigten Auswahlen mit der neuen geänderten Bezeichnung neu ausgewählt werden, weil Änderungen in der Bezeichnung nicht automatisch übernommen werden können. In der Quelldatei geänderte Werte (zB KV-Löhne) werden bei unveränderter Bezeichnung (=Dropdown-Feld) automatisch übernommen.</t>
  </si>
  <si>
    <t>Ihre letzte Aktualisierung der Arbeitsmappe (optional/intern):</t>
  </si>
  <si>
    <t>Eintrag der Positionen:</t>
  </si>
  <si>
    <t>A3.c) Zuschläge in % f Lage d Arb.zeit</t>
  </si>
  <si>
    <t>A3.a) Normalarbeitszeit gem KollV</t>
  </si>
  <si>
    <t>A3.b) Zuschläge in % für Mehrarb. u Ü-Std.</t>
  </si>
  <si>
    <t>A3.d) Zuschläge in € f d Lage der Arb.zeit</t>
  </si>
  <si>
    <t>A5.c) Entschädigung oder Entgelt pro Stunde</t>
  </si>
  <si>
    <t>A5.d) Entschädigung oder Entgelt pro Woche</t>
  </si>
  <si>
    <t>abg.-frei</t>
  </si>
  <si>
    <t>abg.-pflchtig</t>
  </si>
  <si>
    <t>frei</t>
  </si>
  <si>
    <t>pflichtig</t>
  </si>
  <si>
    <t>Mitarbeitervorsorge (Abfertigung Neu)</t>
  </si>
  <si>
    <r>
      <rPr>
        <sz val="10"/>
        <color theme="1"/>
        <rFont val="Calibri"/>
        <family val="2"/>
      </rPr>
      <t xml:space="preserve">← </t>
    </r>
    <r>
      <rPr>
        <sz val="10"/>
        <color theme="1"/>
        <rFont val="Calibri"/>
        <family val="2"/>
        <scheme val="minor"/>
      </rPr>
      <t>Mitglieder WKO: Bitte den für Sie zutreffenden Bundesländerwert eintragen. Siehe wko.at und suchen nach "Kammerumlage KU2".</t>
    </r>
  </si>
  <si>
    <t>&lt;-- Dieser Wert ist in den Bundesländern unterschiedlich. Im Blatt DPNK auf den zutreffenden Wert ändern. Info auf wko.at "KU 2"</t>
  </si>
  <si>
    <t># AKV auf betriebliche Werte ändern!</t>
  </si>
  <si>
    <t># eingetragene Werte prüfen</t>
  </si>
  <si>
    <r>
      <t xml:space="preserve">#DG Zuschl. FLAF (KU2; </t>
    </r>
    <r>
      <rPr>
        <sz val="12"/>
        <rFont val="Calibri"/>
        <family val="2"/>
      </rPr>
      <t>Ø-Wert; Wert Bundesland?</t>
    </r>
    <r>
      <rPr>
        <sz val="12"/>
        <rFont val="Calibri"/>
        <family val="2"/>
        <scheme val="minor"/>
      </rPr>
      <t>)</t>
    </r>
  </si>
  <si>
    <t># frei verfügbar</t>
  </si>
  <si>
    <r>
      <rPr>
        <b/>
        <sz val="12"/>
        <rFont val="Calibri"/>
        <family val="2"/>
        <scheme val="minor"/>
      </rPr>
      <t>Nächtigungsgeld</t>
    </r>
    <r>
      <rPr>
        <sz val="12"/>
        <rFont val="Calibri"/>
        <family val="2"/>
        <scheme val="minor"/>
      </rPr>
      <t xml:space="preserve"> - beitragsfreier Höchstwert</t>
    </r>
  </si>
  <si>
    <r>
      <rPr>
        <b/>
        <sz val="12"/>
        <rFont val="Calibri"/>
        <family val="2"/>
        <scheme val="minor"/>
      </rPr>
      <t>Taggeld</t>
    </r>
    <r>
      <rPr>
        <sz val="12"/>
        <rFont val="Calibri"/>
        <family val="2"/>
        <scheme val="minor"/>
      </rPr>
      <t xml:space="preserve"> - beitragsfreier Höchstwert</t>
    </r>
  </si>
  <si>
    <t>Quelldaten: Tabellenblatt für die Direkten Personalnebenkosten</t>
  </si>
  <si>
    <t># Im Blatt Vorlage können Sie jeden beliebigen KollV</t>
  </si>
  <si>
    <t># Wenn Sie nicht benötigte Blätter (Branchen) auch</t>
  </si>
  <si>
    <t># löschen, sollte dieses Blatt als Vorlage weiter bestehen</t>
  </si>
  <si>
    <t># bleiben.</t>
  </si>
  <si>
    <t># (Branche) anlegen. Dafür das Blatt kopieren und den</t>
  </si>
  <si>
    <t># Namen der Kopie ändern.</t>
  </si>
  <si>
    <r>
      <rPr>
        <b/>
        <sz val="11"/>
        <color rgb="FFFF0000"/>
        <rFont val="Calibri"/>
        <family val="2"/>
        <scheme val="minor"/>
      </rPr>
      <t xml:space="preserve">HINWEISE: </t>
    </r>
    <r>
      <rPr>
        <sz val="11"/>
        <color theme="1"/>
        <rFont val="Calibri"/>
        <family val="2"/>
        <scheme val="minor"/>
      </rPr>
      <t xml:space="preserve">Die </t>
    </r>
    <r>
      <rPr>
        <b/>
        <sz val="11"/>
        <color theme="1"/>
        <rFont val="Calibri"/>
        <family val="2"/>
        <scheme val="minor"/>
      </rPr>
      <t>grau hinterlegten Felder</t>
    </r>
    <r>
      <rPr>
        <sz val="11"/>
        <color theme="1"/>
        <rFont val="Calibri"/>
        <family val="2"/>
        <scheme val="minor"/>
      </rPr>
      <t xml:space="preserve"> sind Eingabefelder die Sie </t>
    </r>
    <r>
      <rPr>
        <b/>
        <sz val="11"/>
        <color theme="1"/>
        <rFont val="Calibri"/>
        <family val="2"/>
        <scheme val="minor"/>
      </rPr>
      <t>selbstständig bearbeiten</t>
    </r>
    <r>
      <rPr>
        <sz val="11"/>
        <color theme="1"/>
        <rFont val="Calibri"/>
        <family val="2"/>
        <scheme val="minor"/>
      </rPr>
      <t xml:space="preserve"> können (zB Werte ändern/aktualisieren). Die anderen Felder sind gesperrt. 
Alle weiteren vorhandenen Tabellenblätter (Quelldaten aus Kollektivvertrag ua) sind mit dem Tabellenblatt DPNK verbunden. Das Tabellenblatt DPNK dürfen Sie nie löschen.
Die weiteren Tabellenblätter enthalten die Stammdaten. Sie können die Blätter beliebig (um-)benennen, löschen oder bei Bedarf auch kopieren (zB mehrere Kollektivverträge anlegen, oder in Bezug zum Geltungszeitraum der DPNK ein Blatt für den KollV bis April und eines für den KollV ab Mai anlegen).
Grunddaten für einige KollV sind bereits (rudimentär) angelegt. Nicht benötigte Tabellenblätter anderer Branchen können Sie löschen (mit rechter Maustaste auf den Tabellenblattreiter tippen). Sie können auch den Dateinamen der Quelldatei ändern und zB mit einem Datum versehen (zB K3_QuelleJJJJMM). Zulässige Zeichen für Datei- und Tabellenblattname sind: Buchstaben, Ziffern und "_". Umlaute, Leerzeichen oder Sonderzeichen dürfen nicht verwendet werden.
</t>
    </r>
    <r>
      <rPr>
        <b/>
        <sz val="11"/>
        <color theme="1"/>
        <rFont val="Calibri"/>
        <family val="2"/>
        <scheme val="minor"/>
      </rPr>
      <t># = Mit # gekennzeichnete Eintragungen sind Hinweise, die Sie löschen.</t>
    </r>
  </si>
  <si>
    <t>Hinweis: Falls Sie die Daten einer von www.bauwesen.at/K3 heruntergeladenen Quelldatei verwenden, bitte Daten und Aktualität prüfen und auf das Zutreffen für ihr Unternehmen achten. Individuelle Daten (zB AKV, Zuschlag zum FLAF - der abhängig vom Bundesland ist, gem KollV zu bezahlende Heimfahrten usw) sind jedenfalls entsprechend zu ändern.</t>
  </si>
  <si>
    <t xml:space="preserve">Hinweis: Musterberechnungen bzw Vorlagen für eine Berechnung finden Sie unter www.bauwesen.at/tools (Nr. 03). Wenn Sie einen betrieblichen Wert aus der Kostenrech-nung kennen, ist er unaufgegliedert unter UPNK0 einzutragen. Dieser betriebliche Wert muss als %-Satz vom Bruttoentgelt exkl abgabefreie Bezüge und den Sonderzahlungen (SZ) ermittelt werden. Siehe dazu auch www.bauwesen.at/tools (Nr 04)  </t>
  </si>
  <si>
    <t>u. pro Nacht</t>
  </si>
  <si>
    <t xml:space="preserve">A5.a) Abgabefrei max. pro Tag </t>
  </si>
  <si>
    <t>Bei der Aufteilung in abgabefreie und angabeplichtige Beträge beachten (Quelle der Werte im Blatt DPNK).</t>
  </si>
  <si>
    <t>A5.b) Dienstreisevergütungen pro Tag (zB Taggeld, Nächtigungsgeld und dgl)</t>
  </si>
  <si>
    <r>
      <t xml:space="preserve">Quelldaten Kollektivvertrag und andere
</t>
    </r>
    <r>
      <rPr>
        <sz val="11"/>
        <rFont val="Calibri"/>
        <family val="2"/>
        <scheme val="minor"/>
      </rPr>
      <t xml:space="preserve">
                                                              Diese Namen müssen zur Verknüpfung mit dem Kalkula-
                                                                 tionstool - dort im Blatt STAMMDATEN  - exakt eingetragen sein. 
(Nach Umbennung des Dateinamens ist es uU erforderlich, die Datei zu schließen und neu zu öffnen, damit der Name korrekt angezeigt wird)</t>
    </r>
  </si>
  <si>
    <r>
      <rPr>
        <b/>
        <sz val="16"/>
        <rFont val="Calibri"/>
        <family val="2"/>
        <scheme val="minor"/>
      </rPr>
      <t>Quelldaten Kollektivvertrag und andere</t>
    </r>
    <r>
      <rPr>
        <sz val="16"/>
        <rFont val="Calibri"/>
        <family val="2"/>
        <scheme val="minor"/>
      </rPr>
      <t xml:space="preserve">
</t>
    </r>
    <r>
      <rPr>
        <sz val="11"/>
        <rFont val="Calibri"/>
        <family val="2"/>
        <scheme val="minor"/>
      </rPr>
      <t xml:space="preserve">
                                                              Diese Namen müssen zur Verknüpfung mit dem Kalkula-
                                                                 tionstool - dort im Blatt STAMMDATEN  - exakt eingetragen sein. 
(Nach Umbennung des Dateinamens ist es uU erforderlich, die Datei zu schließen und neu zu öffnen, damit der Name korrekt angezeigt wird)</t>
    </r>
  </si>
  <si>
    <r>
      <rPr>
        <b/>
        <i/>
        <sz val="12"/>
        <color theme="1"/>
        <rFont val="Calibri"/>
        <family val="2"/>
        <scheme val="minor"/>
      </rPr>
      <t>Kropik</t>
    </r>
    <r>
      <rPr>
        <b/>
        <sz val="12"/>
        <color theme="1"/>
        <rFont val="Calibri"/>
        <family val="2"/>
        <scheme val="minor"/>
      </rPr>
      <t>, (Keine) Mehrkostenforderungen beim Bauvertrag (2021)</t>
    </r>
  </si>
  <si>
    <r>
      <rPr>
        <b/>
        <i/>
        <sz val="12"/>
        <color theme="1"/>
        <rFont val="Calibri"/>
        <family val="2"/>
        <scheme val="minor"/>
      </rPr>
      <t>Kropik</t>
    </r>
    <r>
      <rPr>
        <b/>
        <sz val="12"/>
        <color theme="1"/>
        <rFont val="Calibri"/>
        <family val="2"/>
        <scheme val="minor"/>
      </rPr>
      <t>, Bauvertrags- und Nachtragsmanagement (2023) - inkl Kommentar ÖNORM B 2110:2023</t>
    </r>
  </si>
  <si>
    <t>Informationen dazu:</t>
  </si>
  <si>
    <t>www.bauwesen.at/pub</t>
  </si>
  <si>
    <r>
      <rPr>
        <b/>
        <i/>
        <sz val="12"/>
        <color theme="1"/>
        <rFont val="Calibri"/>
        <family val="2"/>
        <scheme val="minor"/>
      </rPr>
      <t>Kropik</t>
    </r>
    <r>
      <rPr>
        <b/>
        <sz val="12"/>
        <color theme="1"/>
        <rFont val="Calibri"/>
        <family val="2"/>
        <scheme val="minor"/>
      </rPr>
      <t>, Baukalkulation, Kostenrechnung 
und ÖNORM B 2061 (2020)</t>
    </r>
  </si>
  <si>
    <t>Inhaltsverzeichnis</t>
  </si>
  <si>
    <t>Blattname</t>
  </si>
  <si>
    <t>Kollektivvertrag</t>
  </si>
  <si>
    <t>Datum</t>
  </si>
  <si>
    <t>Neu angelegte Blätter können nicht mehr angezeit werden.</t>
  </si>
  <si>
    <t>Alter</t>
  </si>
  <si>
    <t>Die konkrete Auswahl, welche Werte zutreffend sind (zB Schlechtwetterentschädigungsbeitrag) erfolgt bei den Branchen-Quelldaten (Tabellenblätter rechts) Pkt. B1.</t>
  </si>
  <si>
    <t>Quelldatei Vers. 2.1 (04/2024)</t>
  </si>
  <si>
    <t>KollV Eisen- und Metallverarbeitende Gewerbe (ArbeiterInnen)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</si>
</sst>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 #,##0.00_-;\-&quot;€&quot;\ * #,##0.00_-;_-&quot;€&quot;\ * &quot;-&quot;??_-;_-@_-"/>
    <numFmt numFmtId="164" formatCode="0.000000"/>
    <numFmt numFmtId="165" formatCode="_-[$€-C07]\ * #,##0.00_-;\-[$€-C07]\ * #,##0.00_-;_-[$€-C07]\ * &quot;-&quot;??_-;_-@_-"/>
    <numFmt numFmtId="166" formatCode="_-&quot;€&quot;\ * #,##0.000_-;\-&quot;€&quot;\ * #,##0.000_-;_-&quot;€&quot;\ * &quot;-&quot;??_-;_-@_-"/>
    <numFmt numFmtId="167" formatCode="0.0%"/>
    <numFmt numFmtId="168" formatCode="_-[$€-C07]\ * #,##0.0000_-;\-[$€-C07]\ * #,##0.0000_-;_-[$€-C07]\ * &quot;-&quot;??_-;_-@_-"/>
    <numFmt numFmtId="169" formatCode="_-[$€-C07]\ * #,##0.000_-;\-[$€-C07]\ * #,##0.000_-;_-[$€-C07]\ * &quot;-&quot;??_-;_-@_-"/>
    <numFmt numFmtId="170" formatCode="dd\.mm\.yyyy;@"/>
    <numFmt numFmtId="171" formatCode="#,##0&quot; Tage&quot;"/>
  </numFmts>
  <fonts count="36" x14ac:knownFonts="1">
    <font>
      <sz val="11"/>
      <color theme="1"/>
      <name val="Calibri"/>
      <family val="2"/>
      <scheme val="minor"/>
    </font>
    <font>
      <b/>
      <sz val="11"/>
      <color theme="1"/>
      <name val="Calibri"/>
      <family val="2"/>
      <scheme val="minor"/>
    </font>
    <font>
      <sz val="12"/>
      <name val="Arial"/>
      <family val="2"/>
    </font>
    <font>
      <b/>
      <sz val="16"/>
      <name val="Calibri"/>
      <family val="2"/>
      <scheme val="minor"/>
    </font>
    <font>
      <sz val="12"/>
      <name val="Calibri"/>
      <family val="2"/>
      <scheme val="minor"/>
    </font>
    <font>
      <b/>
      <sz val="12"/>
      <name val="Calibri"/>
      <family val="2"/>
      <scheme val="minor"/>
    </font>
    <font>
      <sz val="10"/>
      <name val="Calibri"/>
      <family val="2"/>
      <scheme val="minor"/>
    </font>
    <font>
      <b/>
      <i/>
      <sz val="12"/>
      <name val="Calibri"/>
      <family val="2"/>
      <scheme val="minor"/>
    </font>
    <font>
      <sz val="11"/>
      <name val="Calibri"/>
      <family val="2"/>
      <scheme val="minor"/>
    </font>
    <font>
      <sz val="12"/>
      <color rgb="FFFF0000"/>
      <name val="Calibri"/>
      <family val="2"/>
      <scheme val="minor"/>
    </font>
    <font>
      <sz val="10"/>
      <color theme="1"/>
      <name val="Calibri"/>
      <family val="2"/>
      <scheme val="minor"/>
    </font>
    <font>
      <i/>
      <sz val="12"/>
      <name val="Calibri"/>
      <family val="2"/>
      <scheme val="minor"/>
    </font>
    <font>
      <vertAlign val="superscript"/>
      <sz val="12"/>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i/>
      <sz val="11"/>
      <name val="Calibri"/>
      <family val="2"/>
      <scheme val="minor"/>
    </font>
    <font>
      <b/>
      <sz val="12"/>
      <color indexed="10"/>
      <name val="Calibri"/>
      <family val="2"/>
      <scheme val="minor"/>
    </font>
    <font>
      <b/>
      <sz val="11"/>
      <color rgb="FFFF0000"/>
      <name val="Calibri"/>
      <family val="2"/>
      <scheme val="minor"/>
    </font>
    <font>
      <sz val="12"/>
      <name val="Calibri"/>
      <family val="2"/>
    </font>
    <font>
      <sz val="10"/>
      <color theme="1"/>
      <name val="Calibri"/>
      <family val="2"/>
    </font>
    <font>
      <b/>
      <sz val="11"/>
      <color indexed="10"/>
      <name val="Calibri"/>
      <family val="2"/>
      <scheme val="minor"/>
    </font>
    <font>
      <sz val="12"/>
      <color theme="0"/>
      <name val="Calibri"/>
      <family val="2"/>
      <scheme val="minor"/>
    </font>
    <font>
      <b/>
      <sz val="11"/>
      <name val="Calibri"/>
      <family val="2"/>
      <scheme val="minor"/>
    </font>
    <font>
      <b/>
      <sz val="14"/>
      <name val="Calibri"/>
      <family val="2"/>
      <scheme val="minor"/>
    </font>
    <font>
      <sz val="10"/>
      <color theme="1" tint="0.34998626667073579"/>
      <name val="Calibri"/>
      <family val="2"/>
      <scheme val="minor"/>
    </font>
    <font>
      <sz val="10"/>
      <color theme="0"/>
      <name val="Calibri"/>
      <family val="2"/>
      <scheme val="minor"/>
    </font>
    <font>
      <sz val="16"/>
      <name val="Calibri"/>
      <family val="2"/>
      <scheme val="minor"/>
    </font>
    <font>
      <b/>
      <sz val="10"/>
      <color rgb="FFFF0000"/>
      <name val="Calibri"/>
      <family val="2"/>
      <scheme val="minor"/>
    </font>
    <font>
      <b/>
      <sz val="10"/>
      <color indexed="10"/>
      <name val="Calibri"/>
      <family val="2"/>
      <scheme val="minor"/>
    </font>
    <font>
      <sz val="8"/>
      <color theme="1"/>
      <name val="Calibri"/>
      <family val="2"/>
      <scheme val="minor"/>
    </font>
    <font>
      <u/>
      <sz val="11"/>
      <color theme="10"/>
      <name val="Calibri"/>
      <family val="2"/>
      <scheme val="minor"/>
    </font>
    <font>
      <b/>
      <i/>
      <sz val="12"/>
      <color theme="1"/>
      <name val="Calibri"/>
      <family val="2"/>
      <scheme val="minor"/>
    </font>
    <font>
      <b/>
      <u/>
      <sz val="12"/>
      <color theme="10"/>
      <name val="Calibri"/>
      <family val="2"/>
      <scheme val="minor"/>
    </font>
    <font>
      <i/>
      <sz val="11"/>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9" tint="0.59999389629810485"/>
        <bgColor indexed="64"/>
      </patternFill>
    </fill>
    <fill>
      <patternFill patternType="solid">
        <fgColor theme="0" tint="-0.249977111117893"/>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7">
    <xf numFmtId="0" fontId="0" fillId="0" borderId="0"/>
    <xf numFmtId="0" fontId="2" fillId="0" borderId="0"/>
    <xf numFmtId="44" fontId="2" fillId="0" borderId="0" applyFont="0" applyFill="0" applyBorder="0" applyAlignment="0" applyProtection="0"/>
    <xf numFmtId="10" fontId="2" fillId="0" borderId="0" applyProtection="0"/>
    <xf numFmtId="0" fontId="10" fillId="0" borderId="0"/>
    <xf numFmtId="44" fontId="2" fillId="0" borderId="0" applyFont="0" applyFill="0" applyBorder="0" applyAlignment="0" applyProtection="0"/>
    <xf numFmtId="0" fontId="31" fillId="0" borderId="0" applyNumberFormat="0" applyFill="0" applyBorder="0" applyAlignment="0" applyProtection="0"/>
  </cellStyleXfs>
  <cellXfs count="291">
    <xf numFmtId="0" fontId="0" fillId="0" borderId="0" xfId="0"/>
    <xf numFmtId="0" fontId="4" fillId="0" borderId="7" xfId="1" applyFont="1" applyBorder="1" applyAlignment="1">
      <alignment horizontal="center"/>
    </xf>
    <xf numFmtId="0" fontId="4" fillId="0" borderId="7" xfId="1" applyFont="1" applyBorder="1"/>
    <xf numFmtId="168" fontId="4" fillId="0" borderId="6" xfId="1" applyNumberFormat="1" applyFont="1" applyBorder="1"/>
    <xf numFmtId="168" fontId="4" fillId="0" borderId="14" xfId="1" applyNumberFormat="1" applyFont="1" applyBorder="1"/>
    <xf numFmtId="168" fontId="4" fillId="0" borderId="15" xfId="1" applyNumberFormat="1" applyFont="1" applyBorder="1"/>
    <xf numFmtId="165" fontId="7" fillId="0" borderId="9" xfId="1" applyNumberFormat="1" applyFont="1" applyBorder="1"/>
    <xf numFmtId="165" fontId="4" fillId="0" borderId="9" xfId="1" applyNumberFormat="1" applyFont="1" applyBorder="1"/>
    <xf numFmtId="165" fontId="7" fillId="0" borderId="8" xfId="1" applyNumberFormat="1" applyFont="1" applyBorder="1"/>
    <xf numFmtId="165" fontId="4" fillId="0" borderId="8" xfId="1" applyNumberFormat="1" applyFont="1" applyBorder="1"/>
    <xf numFmtId="0" fontId="5" fillId="0" borderId="1" xfId="1" applyFont="1" applyBorder="1"/>
    <xf numFmtId="0" fontId="4" fillId="0" borderId="7" xfId="1" applyFont="1" applyBorder="1" applyAlignment="1">
      <alignment horizontal="center" wrapText="1"/>
    </xf>
    <xf numFmtId="0" fontId="4" fillId="0" borderId="0" xfId="1" applyFont="1"/>
    <xf numFmtId="165" fontId="7" fillId="0" borderId="7" xfId="1" applyNumberFormat="1" applyFont="1" applyBorder="1"/>
    <xf numFmtId="165" fontId="4" fillId="0" borderId="7" xfId="1" applyNumberFormat="1" applyFont="1" applyBorder="1"/>
    <xf numFmtId="164" fontId="4" fillId="0" borderId="0" xfId="1" applyNumberFormat="1" applyFont="1"/>
    <xf numFmtId="0" fontId="4" fillId="0" borderId="1" xfId="1" applyFont="1" applyBorder="1"/>
    <xf numFmtId="0" fontId="4" fillId="0" borderId="2" xfId="1" applyFont="1" applyBorder="1"/>
    <xf numFmtId="0" fontId="4" fillId="0" borderId="13" xfId="1" applyFont="1" applyBorder="1" applyAlignment="1">
      <alignment horizontal="center" vertical="top" wrapText="1"/>
    </xf>
    <xf numFmtId="9" fontId="4" fillId="0" borderId="7" xfId="1" quotePrefix="1" applyNumberFormat="1" applyFont="1" applyBorder="1"/>
    <xf numFmtId="9" fontId="4" fillId="0" borderId="9" xfId="1" quotePrefix="1" applyNumberFormat="1" applyFont="1" applyBorder="1"/>
    <xf numFmtId="9" fontId="4" fillId="0" borderId="8" xfId="1" quotePrefix="1" applyNumberFormat="1" applyFont="1" applyBorder="1"/>
    <xf numFmtId="0" fontId="4" fillId="0" borderId="13" xfId="1" applyFont="1" applyBorder="1"/>
    <xf numFmtId="0" fontId="4" fillId="0" borderId="2" xfId="1" applyFont="1" applyBorder="1" applyAlignment="1">
      <alignment horizontal="center"/>
    </xf>
    <xf numFmtId="0" fontId="4" fillId="0" borderId="13" xfId="1" applyFont="1" applyBorder="1" applyAlignment="1">
      <alignment horizontal="center"/>
    </xf>
    <xf numFmtId="0" fontId="9" fillId="0" borderId="0" xfId="1" applyFont="1"/>
    <xf numFmtId="165" fontId="4" fillId="0" borderId="14" xfId="1" applyNumberFormat="1" applyFont="1" applyBorder="1"/>
    <xf numFmtId="170" fontId="5" fillId="0" borderId="13" xfId="1" applyNumberFormat="1" applyFont="1" applyBorder="1"/>
    <xf numFmtId="170" fontId="5" fillId="0" borderId="7" xfId="1" applyNumberFormat="1" applyFont="1" applyBorder="1"/>
    <xf numFmtId="0" fontId="8" fillId="0" borderId="9" xfId="1" applyFont="1" applyBorder="1"/>
    <xf numFmtId="0" fontId="16" fillId="0" borderId="9" xfId="1" applyFont="1" applyBorder="1" applyAlignment="1">
      <alignment horizontal="center"/>
    </xf>
    <xf numFmtId="0" fontId="16" fillId="0" borderId="8" xfId="1" applyFont="1" applyBorder="1" applyAlignment="1">
      <alignment horizontal="center" vertical="center"/>
    </xf>
    <xf numFmtId="0" fontId="4" fillId="0" borderId="8" xfId="1" applyFont="1" applyBorder="1" applyAlignment="1">
      <alignment horizontal="center" wrapText="1"/>
    </xf>
    <xf numFmtId="49" fontId="4" fillId="0" borderId="10" xfId="1" applyNumberFormat="1" applyFont="1" applyBorder="1" applyAlignment="1">
      <alignment vertical="center"/>
    </xf>
    <xf numFmtId="10" fontId="4" fillId="0" borderId="9" xfId="3" applyFont="1" applyBorder="1" applyAlignment="1" applyProtection="1">
      <alignment vertical="center"/>
    </xf>
    <xf numFmtId="49" fontId="4" fillId="0" borderId="11" xfId="1" applyNumberFormat="1" applyFont="1" applyBorder="1" applyAlignment="1">
      <alignment vertical="center"/>
    </xf>
    <xf numFmtId="10" fontId="4" fillId="0" borderId="8" xfId="3" applyFont="1" applyBorder="1" applyAlignment="1" applyProtection="1">
      <alignment vertical="center"/>
    </xf>
    <xf numFmtId="0" fontId="5" fillId="0" borderId="11" xfId="1" applyFont="1" applyBorder="1" applyAlignment="1">
      <alignment vertical="center"/>
    </xf>
    <xf numFmtId="0" fontId="4" fillId="0" borderId="8" xfId="1" applyFont="1" applyBorder="1" applyAlignment="1">
      <alignment vertical="center"/>
    </xf>
    <xf numFmtId="10" fontId="5" fillId="0" borderId="8" xfId="1" applyNumberFormat="1" applyFont="1" applyBorder="1" applyAlignment="1">
      <alignment vertical="center"/>
    </xf>
    <xf numFmtId="0" fontId="5" fillId="0" borderId="0" xfId="1" applyFont="1"/>
    <xf numFmtId="10" fontId="5" fillId="0" borderId="0" xfId="1" applyNumberFormat="1" applyFont="1"/>
    <xf numFmtId="10" fontId="14" fillId="0" borderId="7" xfId="4" applyNumberFormat="1" applyFont="1" applyBorder="1" applyAlignment="1">
      <alignment horizontal="center" vertical="center"/>
    </xf>
    <xf numFmtId="10" fontId="14" fillId="0" borderId="9" xfId="4" applyNumberFormat="1" applyFont="1" applyBorder="1" applyAlignment="1">
      <alignment horizontal="center" vertical="center"/>
    </xf>
    <xf numFmtId="10" fontId="14" fillId="0" borderId="8" xfId="4" applyNumberFormat="1" applyFont="1" applyBorder="1" applyAlignment="1">
      <alignment horizontal="center" vertical="center"/>
    </xf>
    <xf numFmtId="10" fontId="13" fillId="0" borderId="8" xfId="4" applyNumberFormat="1" applyFont="1" applyBorder="1" applyAlignment="1">
      <alignment horizontal="center" vertical="center"/>
    </xf>
    <xf numFmtId="165" fontId="4" fillId="0" borderId="15" xfId="1" applyNumberFormat="1" applyFont="1" applyBorder="1"/>
    <xf numFmtId="49" fontId="4" fillId="0" borderId="11" xfId="1" quotePrefix="1" applyNumberFormat="1" applyFont="1" applyBorder="1"/>
    <xf numFmtId="9" fontId="4" fillId="0" borderId="12" xfId="1" applyNumberFormat="1" applyFont="1" applyBorder="1"/>
    <xf numFmtId="0" fontId="4" fillId="0" borderId="0" xfId="0" applyFont="1"/>
    <xf numFmtId="0" fontId="4" fillId="0" borderId="8" xfId="1" applyFont="1" applyBorder="1"/>
    <xf numFmtId="167" fontId="4" fillId="0" borderId="11" xfId="1" applyNumberFormat="1" applyFont="1" applyBorder="1"/>
    <xf numFmtId="168" fontId="4" fillId="0" borderId="8" xfId="1" applyNumberFormat="1" applyFont="1" applyBorder="1"/>
    <xf numFmtId="169" fontId="4" fillId="0" borderId="9" xfId="1" applyNumberFormat="1" applyFont="1" applyBorder="1"/>
    <xf numFmtId="169" fontId="4" fillId="0" borderId="8" xfId="1" applyNumberFormat="1" applyFont="1" applyBorder="1"/>
    <xf numFmtId="0" fontId="0" fillId="0" borderId="1" xfId="0" applyBorder="1"/>
    <xf numFmtId="0" fontId="4" fillId="0" borderId="10" xfId="1" applyFont="1" applyBorder="1"/>
    <xf numFmtId="49" fontId="4" fillId="4" borderId="10" xfId="1" applyNumberFormat="1" applyFont="1" applyFill="1" applyBorder="1" applyProtection="1">
      <protection locked="0"/>
    </xf>
    <xf numFmtId="165" fontId="4" fillId="4" borderId="9" xfId="1" applyNumberFormat="1" applyFont="1" applyFill="1" applyBorder="1" applyProtection="1">
      <protection locked="0"/>
    </xf>
    <xf numFmtId="0" fontId="4" fillId="4" borderId="5" xfId="0" applyFont="1" applyFill="1" applyBorder="1" applyProtection="1">
      <protection locked="0"/>
    </xf>
    <xf numFmtId="0" fontId="4" fillId="4" borderId="0" xfId="0" applyFont="1" applyFill="1" applyProtection="1">
      <protection locked="0"/>
    </xf>
    <xf numFmtId="2" fontId="4" fillId="4" borderId="3" xfId="1" applyNumberFormat="1" applyFont="1" applyFill="1" applyBorder="1" applyProtection="1">
      <protection locked="0"/>
    </xf>
    <xf numFmtId="0" fontId="4" fillId="4" borderId="4" xfId="1" applyFont="1" applyFill="1" applyBorder="1" applyProtection="1">
      <protection locked="0"/>
    </xf>
    <xf numFmtId="0" fontId="4" fillId="4" borderId="10" xfId="1" applyFont="1" applyFill="1" applyBorder="1" applyProtection="1">
      <protection locked="0"/>
    </xf>
    <xf numFmtId="2" fontId="4" fillId="4" borderId="9" xfId="1" applyNumberFormat="1" applyFont="1" applyFill="1" applyBorder="1" applyProtection="1">
      <protection locked="0"/>
    </xf>
    <xf numFmtId="9" fontId="4" fillId="4" borderId="9" xfId="1" applyNumberFormat="1" applyFont="1" applyFill="1" applyBorder="1" applyProtection="1">
      <protection locked="0"/>
    </xf>
    <xf numFmtId="2" fontId="4" fillId="4" borderId="9" xfId="1" quotePrefix="1" applyNumberFormat="1" applyFont="1" applyFill="1" applyBorder="1"/>
    <xf numFmtId="9" fontId="4" fillId="4" borderId="9" xfId="1" quotePrefix="1" applyNumberFormat="1" applyFont="1" applyFill="1" applyBorder="1"/>
    <xf numFmtId="2" fontId="4" fillId="4" borderId="7" xfId="0" applyNumberFormat="1" applyFont="1" applyFill="1" applyBorder="1" applyProtection="1">
      <protection locked="0"/>
    </xf>
    <xf numFmtId="9" fontId="4" fillId="4" borderId="6" xfId="0" applyNumberFormat="1" applyFont="1" applyFill="1" applyBorder="1" applyProtection="1">
      <protection locked="0"/>
    </xf>
    <xf numFmtId="2" fontId="4" fillId="4" borderId="9" xfId="0" applyNumberFormat="1" applyFont="1" applyFill="1" applyBorder="1" applyProtection="1">
      <protection locked="0"/>
    </xf>
    <xf numFmtId="9" fontId="4" fillId="4" borderId="14" xfId="0" applyNumberFormat="1" applyFont="1" applyFill="1" applyBorder="1" applyProtection="1">
      <protection locked="0"/>
    </xf>
    <xf numFmtId="166" fontId="4" fillId="4" borderId="9" xfId="2" applyNumberFormat="1" applyFont="1" applyFill="1" applyBorder="1" applyProtection="1">
      <protection locked="0"/>
    </xf>
    <xf numFmtId="15" fontId="4" fillId="4" borderId="11" xfId="1" quotePrefix="1" applyNumberFormat="1" applyFont="1" applyFill="1" applyBorder="1" applyProtection="1">
      <protection locked="0"/>
    </xf>
    <xf numFmtId="166" fontId="4" fillId="4" borderId="7" xfId="2" applyNumberFormat="1" applyFont="1" applyFill="1" applyBorder="1" applyProtection="1">
      <protection locked="0"/>
    </xf>
    <xf numFmtId="15" fontId="4" fillId="4" borderId="10" xfId="1" quotePrefix="1" applyNumberFormat="1" applyFont="1" applyFill="1" applyBorder="1" applyProtection="1">
      <protection locked="0"/>
    </xf>
    <xf numFmtId="168" fontId="4" fillId="4" borderId="9" xfId="1" applyNumberFormat="1" applyFont="1" applyFill="1" applyBorder="1" applyProtection="1">
      <protection locked="0"/>
    </xf>
    <xf numFmtId="167" fontId="4" fillId="4" borderId="10" xfId="1" applyNumberFormat="1" applyFont="1" applyFill="1" applyBorder="1" applyProtection="1">
      <protection locked="0"/>
    </xf>
    <xf numFmtId="167" fontId="4" fillId="4" borderId="7" xfId="0" applyNumberFormat="1" applyFont="1" applyFill="1" applyBorder="1" applyProtection="1">
      <protection locked="0"/>
    </xf>
    <xf numFmtId="167" fontId="4" fillId="4" borderId="9" xfId="0" applyNumberFormat="1" applyFont="1" applyFill="1" applyBorder="1" applyProtection="1">
      <protection locked="0"/>
    </xf>
    <xf numFmtId="169" fontId="4" fillId="4" borderId="9" xfId="1" applyNumberFormat="1" applyFont="1" applyFill="1" applyBorder="1" applyProtection="1">
      <protection locked="0"/>
    </xf>
    <xf numFmtId="169" fontId="4" fillId="4" borderId="9" xfId="0" applyNumberFormat="1" applyFont="1" applyFill="1" applyBorder="1" applyProtection="1">
      <protection locked="0"/>
    </xf>
    <xf numFmtId="165" fontId="4" fillId="4" borderId="9" xfId="0" applyNumberFormat="1" applyFont="1" applyFill="1" applyBorder="1" applyProtection="1">
      <protection locked="0"/>
    </xf>
    <xf numFmtId="168" fontId="4" fillId="4" borderId="7" xfId="1" applyNumberFormat="1" applyFont="1" applyFill="1" applyBorder="1" applyProtection="1">
      <protection locked="0"/>
    </xf>
    <xf numFmtId="168" fontId="4" fillId="4" borderId="8" xfId="1" applyNumberFormat="1" applyFont="1" applyFill="1" applyBorder="1" applyProtection="1">
      <protection locked="0"/>
    </xf>
    <xf numFmtId="165" fontId="4" fillId="4" borderId="8" xfId="1" applyNumberFormat="1" applyFont="1" applyFill="1" applyBorder="1" applyProtection="1">
      <protection locked="0"/>
    </xf>
    <xf numFmtId="0" fontId="4" fillId="4" borderId="13" xfId="1" applyFont="1" applyFill="1" applyBorder="1" applyAlignment="1" applyProtection="1">
      <alignment horizontal="center" vertical="center"/>
      <protection locked="0"/>
    </xf>
    <xf numFmtId="170" fontId="5" fillId="4" borderId="3" xfId="1" applyNumberFormat="1" applyFont="1" applyFill="1" applyBorder="1" applyProtection="1">
      <protection locked="0"/>
    </xf>
    <xf numFmtId="14" fontId="0" fillId="4" borderId="3" xfId="0" applyNumberFormat="1" applyFill="1" applyBorder="1" applyProtection="1">
      <protection locked="0"/>
    </xf>
    <xf numFmtId="10" fontId="4" fillId="4" borderId="7" xfId="3" applyFont="1" applyFill="1" applyBorder="1" applyProtection="1">
      <protection locked="0"/>
    </xf>
    <xf numFmtId="10" fontId="4" fillId="4" borderId="9" xfId="3" applyFont="1" applyFill="1" applyBorder="1" applyProtection="1">
      <protection locked="0"/>
    </xf>
    <xf numFmtId="10" fontId="4" fillId="4" borderId="8" xfId="3" applyFont="1" applyFill="1" applyBorder="1" applyProtection="1">
      <protection locked="0"/>
    </xf>
    <xf numFmtId="0" fontId="22" fillId="0" borderId="0" xfId="1" applyFont="1" applyProtection="1">
      <protection hidden="1"/>
    </xf>
    <xf numFmtId="167" fontId="4" fillId="4" borderId="0" xfId="1" applyNumberFormat="1" applyFont="1" applyFill="1" applyProtection="1">
      <protection locked="0"/>
    </xf>
    <xf numFmtId="167" fontId="4" fillId="4" borderId="5" xfId="0" applyNumberFormat="1" applyFont="1" applyFill="1" applyBorder="1" applyProtection="1">
      <protection locked="0"/>
    </xf>
    <xf numFmtId="167" fontId="4" fillId="4" borderId="0" xfId="0" applyNumberFormat="1" applyFont="1" applyFill="1" applyProtection="1">
      <protection locked="0"/>
    </xf>
    <xf numFmtId="0" fontId="4" fillId="0" borderId="0" xfId="1" applyFont="1" applyAlignment="1">
      <alignment horizontal="left" vertical="center"/>
    </xf>
    <xf numFmtId="0" fontId="13" fillId="2" borderId="10" xfId="1" applyFont="1" applyFill="1" applyBorder="1" applyAlignment="1">
      <alignment vertical="top"/>
    </xf>
    <xf numFmtId="0" fontId="5" fillId="0" borderId="5" xfId="1" applyFont="1" applyBorder="1" applyAlignment="1">
      <alignment vertical="top"/>
    </xf>
    <xf numFmtId="0" fontId="5" fillId="0" borderId="6" xfId="1" applyFont="1" applyBorder="1" applyAlignment="1">
      <alignment vertical="top"/>
    </xf>
    <xf numFmtId="0" fontId="5" fillId="0" borderId="0" xfId="1" applyFont="1" applyAlignment="1">
      <alignment vertical="top"/>
    </xf>
    <xf numFmtId="0" fontId="5" fillId="0" borderId="14" xfId="1" applyFont="1" applyBorder="1" applyAlignment="1">
      <alignment vertical="top"/>
    </xf>
    <xf numFmtId="10" fontId="14" fillId="4" borderId="4" xfId="4" applyNumberFormat="1" applyFont="1" applyFill="1" applyBorder="1" applyAlignment="1" applyProtection="1">
      <alignment horizontal="right" vertical="center"/>
      <protection locked="0"/>
    </xf>
    <xf numFmtId="10" fontId="14" fillId="4" borderId="10" xfId="4" applyNumberFormat="1" applyFont="1" applyFill="1" applyBorder="1" applyAlignment="1" applyProtection="1">
      <alignment horizontal="right" vertical="center"/>
      <protection locked="0"/>
    </xf>
    <xf numFmtId="10" fontId="14" fillId="4" borderId="11" xfId="4" applyNumberFormat="1" applyFont="1" applyFill="1" applyBorder="1" applyAlignment="1" applyProtection="1">
      <alignment horizontal="right" vertical="center"/>
      <protection locked="0"/>
    </xf>
    <xf numFmtId="10" fontId="13" fillId="0" borderId="12" xfId="4" applyNumberFormat="1" applyFont="1" applyBorder="1" applyAlignment="1">
      <alignment horizontal="right" vertical="center"/>
    </xf>
    <xf numFmtId="0" fontId="8" fillId="3" borderId="4" xfId="1" applyFont="1" applyFill="1" applyBorder="1" applyAlignment="1">
      <alignment vertical="top" wrapText="1"/>
    </xf>
    <xf numFmtId="0" fontId="4" fillId="0" borderId="11" xfId="1" applyFont="1" applyBorder="1" applyAlignment="1">
      <alignment horizontal="right"/>
    </xf>
    <xf numFmtId="14" fontId="4" fillId="4" borderId="15" xfId="1" applyNumberFormat="1" applyFont="1" applyFill="1" applyBorder="1" applyProtection="1">
      <protection locked="0"/>
    </xf>
    <xf numFmtId="164" fontId="4" fillId="4" borderId="12" xfId="1" applyNumberFormat="1" applyFont="1" applyFill="1" applyBorder="1" applyProtection="1">
      <protection locked="0"/>
    </xf>
    <xf numFmtId="0" fontId="24" fillId="2" borderId="16" xfId="1" applyFont="1" applyFill="1" applyBorder="1" applyAlignment="1">
      <alignment vertical="center"/>
    </xf>
    <xf numFmtId="166" fontId="4" fillId="4" borderId="9" xfId="1" quotePrefix="1" applyNumberFormat="1" applyFont="1" applyFill="1" applyBorder="1" applyProtection="1">
      <protection locked="0"/>
    </xf>
    <xf numFmtId="166" fontId="4" fillId="4" borderId="8" xfId="1" quotePrefix="1" applyNumberFormat="1" applyFont="1" applyFill="1" applyBorder="1" applyProtection="1">
      <protection locked="0"/>
    </xf>
    <xf numFmtId="49" fontId="4" fillId="4" borderId="9" xfId="1" applyNumberFormat="1" applyFont="1" applyFill="1" applyBorder="1" applyProtection="1">
      <protection locked="0"/>
    </xf>
    <xf numFmtId="165" fontId="4" fillId="4" borderId="7" xfId="0" applyNumberFormat="1" applyFont="1" applyFill="1" applyBorder="1" applyProtection="1">
      <protection locked="0"/>
    </xf>
    <xf numFmtId="49" fontId="4" fillId="4" borderId="4" xfId="0" applyNumberFormat="1" applyFont="1" applyFill="1" applyBorder="1" applyProtection="1">
      <protection locked="0"/>
    </xf>
    <xf numFmtId="49" fontId="4" fillId="4" borderId="10" xfId="0" applyNumberFormat="1" applyFont="1" applyFill="1" applyBorder="1" applyProtection="1">
      <protection locked="0"/>
    </xf>
    <xf numFmtId="49" fontId="4" fillId="4" borderId="4" xfId="1" applyNumberFormat="1" applyFont="1" applyFill="1" applyBorder="1" applyProtection="1">
      <protection locked="0"/>
    </xf>
    <xf numFmtId="49" fontId="4" fillId="4" borderId="10" xfId="1" quotePrefix="1" applyNumberFormat="1" applyFont="1" applyFill="1" applyBorder="1"/>
    <xf numFmtId="49" fontId="4" fillId="4" borderId="9" xfId="0" applyNumberFormat="1" applyFont="1" applyFill="1" applyBorder="1" applyProtection="1">
      <protection locked="0"/>
    </xf>
    <xf numFmtId="49" fontId="4" fillId="4" borderId="7" xfId="1" applyNumberFormat="1" applyFont="1" applyFill="1" applyBorder="1" applyProtection="1">
      <protection locked="0"/>
    </xf>
    <xf numFmtId="49" fontId="4" fillId="4" borderId="7" xfId="0" applyNumberFormat="1" applyFont="1" applyFill="1" applyBorder="1" applyProtection="1">
      <protection locked="0"/>
    </xf>
    <xf numFmtId="49" fontId="4" fillId="4" borderId="8" xfId="1" applyNumberFormat="1" applyFont="1" applyFill="1" applyBorder="1" applyProtection="1">
      <protection locked="0"/>
    </xf>
    <xf numFmtId="49" fontId="4" fillId="4" borderId="11" xfId="1" applyNumberFormat="1" applyFont="1" applyFill="1" applyBorder="1" applyProtection="1">
      <protection locked="0"/>
    </xf>
    <xf numFmtId="49" fontId="4" fillId="4" borderId="10" xfId="1" applyNumberFormat="1" applyFont="1" applyFill="1" applyBorder="1" applyAlignment="1" applyProtection="1">
      <alignment horizontal="left"/>
      <protection locked="0"/>
    </xf>
    <xf numFmtId="49" fontId="4" fillId="0" borderId="13" xfId="1" applyNumberFormat="1" applyFont="1" applyBorder="1"/>
    <xf numFmtId="44" fontId="0" fillId="4" borderId="13" xfId="0" applyNumberFormat="1" applyFill="1" applyBorder="1" applyProtection="1">
      <protection locked="0"/>
    </xf>
    <xf numFmtId="44" fontId="5" fillId="0" borderId="3" xfId="1" applyNumberFormat="1" applyFont="1" applyBorder="1"/>
    <xf numFmtId="0" fontId="4" fillId="0" borderId="1" xfId="1" applyFont="1" applyBorder="1" applyAlignment="1">
      <alignment vertical="center"/>
    </xf>
    <xf numFmtId="0" fontId="28" fillId="0" borderId="0" xfId="1" applyFont="1"/>
    <xf numFmtId="0" fontId="28" fillId="0" borderId="0" xfId="1" applyFont="1" applyAlignment="1">
      <alignment horizontal="left" vertical="center"/>
    </xf>
    <xf numFmtId="0" fontId="30" fillId="0" borderId="0" xfId="0" applyFont="1" applyAlignment="1">
      <alignment horizontal="center" vertical="top" wrapText="1"/>
    </xf>
    <xf numFmtId="0" fontId="0" fillId="0" borderId="4" xfId="0" applyBorder="1"/>
    <xf numFmtId="0" fontId="0" fillId="0" borderId="10" xfId="0" applyBorder="1"/>
    <xf numFmtId="0" fontId="14" fillId="0" borderId="0" xfId="0" applyFont="1"/>
    <xf numFmtId="0" fontId="0" fillId="0" borderId="14" xfId="0" applyBorder="1"/>
    <xf numFmtId="0" fontId="0" fillId="0" borderId="11" xfId="0" applyBorder="1"/>
    <xf numFmtId="14" fontId="0" fillId="0" borderId="9" xfId="0" applyNumberFormat="1" applyBorder="1" applyAlignment="1">
      <alignment vertical="center"/>
    </xf>
    <xf numFmtId="0" fontId="0" fillId="0" borderId="6" xfId="0" applyBorder="1"/>
    <xf numFmtId="14" fontId="0" fillId="0" borderId="7" xfId="0" applyNumberFormat="1" applyBorder="1" applyAlignment="1">
      <alignment vertical="center"/>
    </xf>
    <xf numFmtId="171" fontId="0" fillId="0" borderId="5" xfId="0" applyNumberFormat="1" applyBorder="1" applyAlignment="1">
      <alignment horizontal="center"/>
    </xf>
    <xf numFmtId="171" fontId="0" fillId="0" borderId="0" xfId="0" applyNumberFormat="1" applyAlignment="1">
      <alignment horizontal="center"/>
    </xf>
    <xf numFmtId="0" fontId="18" fillId="0" borderId="1" xfId="0" applyFont="1" applyBorder="1"/>
    <xf numFmtId="0" fontId="1" fillId="0" borderId="4" xfId="0" applyFont="1" applyBorder="1"/>
    <xf numFmtId="0" fontId="1" fillId="0" borderId="6" xfId="0" applyFont="1" applyBorder="1"/>
    <xf numFmtId="0" fontId="1" fillId="0" borderId="3" xfId="0" applyFont="1" applyBorder="1" applyAlignment="1">
      <alignment horizontal="center"/>
    </xf>
    <xf numFmtId="0" fontId="1" fillId="0" borderId="2" xfId="0" applyFont="1" applyBorder="1" applyAlignment="1">
      <alignment horizontal="center"/>
    </xf>
    <xf numFmtId="49" fontId="0" fillId="0" borderId="5" xfId="0" applyNumberFormat="1" applyBorder="1" applyAlignment="1" applyProtection="1">
      <alignment horizontal="center"/>
      <protection locked="0"/>
    </xf>
    <xf numFmtId="0" fontId="0" fillId="0" borderId="10" xfId="0" applyBorder="1" applyAlignment="1">
      <alignment horizontal="left" vertical="center"/>
    </xf>
    <xf numFmtId="0" fontId="0" fillId="0" borderId="14" xfId="0" applyBorder="1" applyAlignment="1">
      <alignment horizontal="left" vertical="center"/>
    </xf>
    <xf numFmtId="0" fontId="34" fillId="0" borderId="2" xfId="0" applyFont="1" applyBorder="1" applyAlignment="1">
      <alignment horizontal="center"/>
    </xf>
    <xf numFmtId="0" fontId="34" fillId="0" borderId="3" xfId="0" applyFont="1" applyBorder="1" applyAlignment="1">
      <alignment horizontal="center"/>
    </xf>
    <xf numFmtId="0" fontId="0" fillId="0" borderId="4" xfId="0" applyBorder="1" applyAlignment="1">
      <alignment horizontal="left" vertical="center"/>
    </xf>
    <xf numFmtId="0" fontId="0" fillId="0" borderId="6" xfId="0" applyBorder="1" applyAlignment="1">
      <alignment horizontal="left" vertical="center"/>
    </xf>
    <xf numFmtId="0" fontId="1" fillId="0" borderId="1" xfId="0" applyFont="1" applyBorder="1" applyAlignment="1">
      <alignment horizontal="center"/>
    </xf>
    <xf numFmtId="0" fontId="1" fillId="0" borderId="3" xfId="0" applyFont="1" applyBorder="1" applyAlignment="1">
      <alignment horizontal="center"/>
    </xf>
    <xf numFmtId="0" fontId="13" fillId="0" borderId="5" xfId="0" applyFont="1" applyBorder="1" applyAlignment="1">
      <alignment horizontal="center" vertical="top" wrapText="1"/>
    </xf>
    <xf numFmtId="0" fontId="13" fillId="0" borderId="6" xfId="0" applyFont="1" applyBorder="1" applyAlignment="1">
      <alignment horizontal="center" vertical="top" wrapText="1"/>
    </xf>
    <xf numFmtId="0" fontId="13" fillId="0" borderId="0" xfId="0" applyFont="1" applyAlignment="1">
      <alignment horizontal="center" vertical="top" wrapText="1"/>
    </xf>
    <xf numFmtId="0" fontId="13" fillId="0" borderId="14" xfId="0" applyFont="1" applyBorder="1" applyAlignment="1">
      <alignment horizontal="center" vertical="top" wrapText="1"/>
    </xf>
    <xf numFmtId="0" fontId="14" fillId="0" borderId="0" xfId="0" applyFont="1" applyAlignment="1">
      <alignment horizontal="center"/>
    </xf>
    <xf numFmtId="0" fontId="14" fillId="0" borderId="14" xfId="0" applyFont="1" applyBorder="1" applyAlignment="1">
      <alignment horizontal="center"/>
    </xf>
    <xf numFmtId="0" fontId="33" fillId="0" borderId="0" xfId="6" applyFont="1" applyBorder="1" applyAlignment="1">
      <alignment horizontal="center" vertical="center"/>
    </xf>
    <xf numFmtId="0" fontId="33" fillId="0" borderId="14" xfId="6" applyFont="1" applyBorder="1" applyAlignment="1">
      <alignment horizontal="center" vertical="center"/>
    </xf>
    <xf numFmtId="0" fontId="33" fillId="0" borderId="12" xfId="6" applyFont="1" applyBorder="1" applyAlignment="1">
      <alignment horizontal="center" vertical="center"/>
    </xf>
    <xf numFmtId="0" fontId="33" fillId="0" borderId="15" xfId="6" applyFont="1" applyBorder="1" applyAlignment="1">
      <alignment horizontal="center" vertical="center"/>
    </xf>
    <xf numFmtId="0" fontId="6" fillId="0" borderId="4" xfId="1" applyFont="1" applyBorder="1" applyAlignment="1">
      <alignment horizontal="center" vertical="center" wrapText="1"/>
    </xf>
    <xf numFmtId="0" fontId="6" fillId="0" borderId="6"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5" xfId="1" applyFont="1" applyBorder="1" applyAlignment="1">
      <alignment horizontal="center" vertical="center" wrapText="1"/>
    </xf>
    <xf numFmtId="0" fontId="0" fillId="3" borderId="1" xfId="0" applyFill="1" applyBorder="1" applyAlignment="1">
      <alignment horizontal="center" vertical="top" wrapText="1"/>
    </xf>
    <xf numFmtId="0" fontId="0" fillId="3" borderId="3" xfId="0" applyFill="1" applyBorder="1" applyAlignment="1">
      <alignment horizontal="center"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15" fillId="2" borderId="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13" fillId="0" borderId="7" xfId="1" applyFont="1" applyBorder="1" applyAlignment="1">
      <alignment horizontal="left" vertical="top" wrapText="1"/>
    </xf>
    <xf numFmtId="0" fontId="13" fillId="0" borderId="8" xfId="1" applyFont="1" applyBorder="1" applyAlignment="1">
      <alignment horizontal="left" vertical="top"/>
    </xf>
    <xf numFmtId="0" fontId="18" fillId="0" borderId="10" xfId="0" applyFont="1" applyBorder="1" applyAlignment="1">
      <alignment horizontal="center" vertical="top" wrapText="1"/>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49" fontId="26" fillId="0" borderId="1" xfId="1" applyNumberFormat="1" applyFont="1" applyBorder="1" applyAlignment="1" applyProtection="1">
      <alignment horizontal="center"/>
      <protection locked="0"/>
    </xf>
    <xf numFmtId="49" fontId="26" fillId="0" borderId="3" xfId="1" applyNumberFormat="1" applyFont="1" applyBorder="1" applyAlignment="1" applyProtection="1">
      <alignment horizontal="center"/>
      <protection locked="0"/>
    </xf>
    <xf numFmtId="0" fontId="4" fillId="0" borderId="5" xfId="1" applyFont="1" applyBorder="1" applyAlignment="1" applyProtection="1">
      <alignment horizontal="center"/>
      <protection locked="0"/>
    </xf>
    <xf numFmtId="0" fontId="16" fillId="0" borderId="4" xfId="1" applyFont="1" applyBorder="1" applyAlignment="1">
      <alignment horizontal="left" vertical="center" wrapText="1"/>
    </xf>
    <xf numFmtId="0" fontId="16" fillId="0" borderId="5" xfId="1" applyFont="1" applyBorder="1" applyAlignment="1">
      <alignment horizontal="left" vertical="center" wrapText="1"/>
    </xf>
    <xf numFmtId="0" fontId="16" fillId="0" borderId="6" xfId="1" applyFont="1" applyBorder="1" applyAlignment="1">
      <alignment horizontal="left" vertical="center" wrapText="1"/>
    </xf>
    <xf numFmtId="0" fontId="16" fillId="0" borderId="11" xfId="1" applyFont="1" applyBorder="1" applyAlignment="1">
      <alignment horizontal="left" vertical="center" wrapText="1"/>
    </xf>
    <xf numFmtId="0" fontId="16" fillId="0" borderId="12" xfId="1" applyFont="1" applyBorder="1" applyAlignment="1">
      <alignment horizontal="left" vertical="center" wrapText="1"/>
    </xf>
    <xf numFmtId="0" fontId="16" fillId="0" borderId="15" xfId="1" applyFont="1" applyBorder="1" applyAlignment="1">
      <alignment horizontal="left" vertical="center" wrapText="1"/>
    </xf>
    <xf numFmtId="0" fontId="5" fillId="2" borderId="1" xfId="1" applyFont="1" applyFill="1" applyBorder="1" applyAlignment="1">
      <alignment horizontal="left" vertical="center"/>
    </xf>
    <xf numFmtId="0" fontId="5" fillId="2" borderId="2" xfId="1" applyFont="1" applyFill="1" applyBorder="1" applyAlignment="1">
      <alignment horizontal="left" vertical="center"/>
    </xf>
    <xf numFmtId="0" fontId="5" fillId="2" borderId="3" xfId="1" applyFont="1" applyFill="1" applyBorder="1" applyAlignment="1">
      <alignment horizontal="left" vertical="center"/>
    </xf>
    <xf numFmtId="0" fontId="4" fillId="0" borderId="9" xfId="1" applyFont="1" applyBorder="1" applyAlignment="1">
      <alignment horizontal="center" vertical="center" wrapText="1"/>
    </xf>
    <xf numFmtId="10" fontId="8" fillId="0" borderId="4" xfId="1" applyNumberFormat="1" applyFont="1" applyBorder="1" applyAlignment="1">
      <alignment horizontal="center" vertical="top" wrapText="1"/>
    </xf>
    <xf numFmtId="10" fontId="8" fillId="0" borderId="10" xfId="1" applyNumberFormat="1" applyFont="1" applyBorder="1" applyAlignment="1">
      <alignment horizontal="center" vertical="top" wrapText="1"/>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5" fillId="0" borderId="15" xfId="1" applyFont="1" applyBorder="1" applyAlignment="1">
      <alignment horizontal="left" vertical="center"/>
    </xf>
    <xf numFmtId="0" fontId="4" fillId="0" borderId="4" xfId="4" applyFont="1" applyBorder="1" applyAlignment="1">
      <alignment horizontal="left" vertical="center"/>
    </xf>
    <xf numFmtId="0" fontId="4" fillId="0" borderId="5" xfId="4" applyFont="1" applyBorder="1" applyAlignment="1">
      <alignment horizontal="left" vertical="center"/>
    </xf>
    <xf numFmtId="0" fontId="4" fillId="0" borderId="6" xfId="4" applyFont="1" applyBorder="1" applyAlignment="1">
      <alignment horizontal="left" vertical="center"/>
    </xf>
    <xf numFmtId="0" fontId="4" fillId="0" borderId="10" xfId="4" applyFont="1" applyBorder="1" applyAlignment="1">
      <alignment horizontal="left" vertical="center"/>
    </xf>
    <xf numFmtId="0" fontId="4" fillId="0" borderId="0" xfId="4" applyFont="1" applyAlignment="1">
      <alignment horizontal="left" vertical="center"/>
    </xf>
    <xf numFmtId="0" fontId="4" fillId="0" borderId="14" xfId="4" applyFont="1" applyBorder="1" applyAlignment="1">
      <alignment horizontal="left" vertical="center"/>
    </xf>
    <xf numFmtId="0" fontId="4" fillId="0" borderId="11" xfId="4" applyFont="1" applyBorder="1" applyAlignment="1">
      <alignment horizontal="left" vertical="center"/>
    </xf>
    <xf numFmtId="0" fontId="4" fillId="0" borderId="12" xfId="4" applyFont="1" applyBorder="1" applyAlignment="1">
      <alignment horizontal="left" vertical="center"/>
    </xf>
    <xf numFmtId="0" fontId="4" fillId="0" borderId="15" xfId="4" applyFont="1" applyBorder="1" applyAlignment="1">
      <alignment horizontal="left" vertical="center"/>
    </xf>
    <xf numFmtId="0" fontId="5" fillId="2" borderId="4" xfId="1" applyFont="1" applyFill="1" applyBorder="1" applyAlignment="1">
      <alignment horizontal="left" vertical="top"/>
    </xf>
    <xf numFmtId="0" fontId="5" fillId="2" borderId="10" xfId="1" applyFont="1" applyFill="1" applyBorder="1" applyAlignment="1">
      <alignment horizontal="left" vertical="top"/>
    </xf>
    <xf numFmtId="0" fontId="8" fillId="0" borderId="4" xfId="1" applyFont="1" applyBorder="1" applyAlignment="1">
      <alignment horizontal="center" vertical="top" wrapText="1"/>
    </xf>
    <xf numFmtId="0" fontId="8" fillId="0" borderId="5" xfId="1" applyFont="1" applyBorder="1" applyAlignment="1">
      <alignment horizontal="center" vertical="top" wrapText="1"/>
    </xf>
    <xf numFmtId="0" fontId="8" fillId="0" borderId="6" xfId="1" applyFont="1" applyBorder="1" applyAlignment="1">
      <alignment horizontal="center" vertical="top" wrapText="1"/>
    </xf>
    <xf numFmtId="0" fontId="8" fillId="0" borderId="10" xfId="1" applyFont="1" applyBorder="1" applyAlignment="1">
      <alignment horizontal="center" vertical="top" wrapText="1"/>
    </xf>
    <xf numFmtId="0" fontId="8" fillId="0" borderId="0" xfId="1" applyFont="1" applyAlignment="1">
      <alignment horizontal="center" vertical="top" wrapText="1"/>
    </xf>
    <xf numFmtId="0" fontId="8" fillId="0" borderId="14" xfId="1" applyFont="1" applyBorder="1" applyAlignment="1">
      <alignment horizontal="center" vertical="top" wrapText="1"/>
    </xf>
    <xf numFmtId="0" fontId="8" fillId="0" borderId="11" xfId="1" applyFont="1" applyBorder="1" applyAlignment="1">
      <alignment horizontal="center" vertical="top" wrapText="1"/>
    </xf>
    <xf numFmtId="0" fontId="8" fillId="0" borderId="12" xfId="1" applyFont="1" applyBorder="1" applyAlignment="1">
      <alignment horizontal="center" vertical="top" wrapText="1"/>
    </xf>
    <xf numFmtId="0" fontId="8" fillId="0" borderId="15" xfId="1" applyFont="1" applyBorder="1" applyAlignment="1">
      <alignment horizontal="center" vertical="top" wrapText="1"/>
    </xf>
    <xf numFmtId="0" fontId="5" fillId="0" borderId="1" xfId="4" applyFont="1" applyBorder="1" applyAlignment="1">
      <alignment horizontal="left" vertical="center"/>
    </xf>
    <xf numFmtId="0" fontId="5" fillId="0" borderId="2" xfId="4" applyFont="1" applyBorder="1" applyAlignment="1">
      <alignment horizontal="left" vertical="center"/>
    </xf>
    <xf numFmtId="0" fontId="5" fillId="0" borderId="3" xfId="4" applyFont="1" applyBorder="1" applyAlignment="1">
      <alignment horizontal="left" vertical="center"/>
    </xf>
    <xf numFmtId="170" fontId="11" fillId="0" borderId="9" xfId="1" applyNumberFormat="1" applyFont="1" applyBorder="1" applyAlignment="1">
      <alignment horizontal="center" vertical="center" wrapText="1"/>
    </xf>
    <xf numFmtId="170" fontId="11" fillId="0" borderId="8" xfId="1" applyNumberFormat="1" applyFont="1" applyBorder="1" applyAlignment="1">
      <alignment horizontal="center" vertical="center" wrapText="1"/>
    </xf>
    <xf numFmtId="0" fontId="17" fillId="0" borderId="13" xfId="1" applyFont="1" applyBorder="1" applyAlignment="1">
      <alignment horizontal="center" vertical="center" wrapText="1"/>
    </xf>
    <xf numFmtId="0" fontId="17" fillId="0" borderId="1" xfId="1" applyFont="1" applyBorder="1" applyAlignment="1">
      <alignment horizontal="center" vertical="center" wrapText="1"/>
    </xf>
    <xf numFmtId="0" fontId="25" fillId="0" borderId="10" xfId="1" applyFont="1" applyBorder="1" applyAlignment="1">
      <alignment horizontal="left" vertical="top" wrapText="1"/>
    </xf>
    <xf numFmtId="0" fontId="25" fillId="0" borderId="0" xfId="1" applyFont="1" applyAlignment="1">
      <alignment horizontal="left" vertical="top" wrapText="1"/>
    </xf>
    <xf numFmtId="0" fontId="5" fillId="0" borderId="14" xfId="1" applyFont="1" applyBorder="1" applyAlignment="1">
      <alignment vertical="center" wrapText="1"/>
    </xf>
    <xf numFmtId="0" fontId="5" fillId="0" borderId="1" xfId="1" applyFont="1" applyBorder="1" applyAlignment="1">
      <alignment horizontal="center"/>
    </xf>
    <xf numFmtId="0" fontId="5" fillId="0" borderId="2" xfId="1" applyFont="1" applyBorder="1" applyAlignment="1">
      <alignment horizontal="center"/>
    </xf>
    <xf numFmtId="0" fontId="5" fillId="0" borderId="3" xfId="1" applyFont="1" applyBorder="1" applyAlignment="1">
      <alignment horizontal="center"/>
    </xf>
    <xf numFmtId="0" fontId="5" fillId="0" borderId="6" xfId="1" applyFont="1" applyBorder="1" applyAlignment="1">
      <alignment horizontal="left" vertical="center" wrapText="1"/>
    </xf>
    <xf numFmtId="0" fontId="5" fillId="0" borderId="15" xfId="1" applyFont="1" applyBorder="1" applyAlignment="1">
      <alignment horizontal="left" vertical="center" wrapText="1"/>
    </xf>
    <xf numFmtId="0" fontId="18" fillId="0" borderId="10" xfId="1" applyFont="1" applyBorder="1" applyAlignment="1">
      <alignment horizontal="center" vertical="top"/>
    </xf>
    <xf numFmtId="0" fontId="18" fillId="0" borderId="0" xfId="1" applyFont="1" applyAlignment="1">
      <alignment horizontal="center" vertical="top"/>
    </xf>
    <xf numFmtId="0" fontId="5" fillId="0" borderId="11" xfId="1" applyFont="1" applyBorder="1" applyAlignment="1">
      <alignment horizontal="center"/>
    </xf>
    <xf numFmtId="0" fontId="5" fillId="0" borderId="12" xfId="1" applyFont="1" applyBorder="1" applyAlignment="1">
      <alignment horizontal="center"/>
    </xf>
    <xf numFmtId="0" fontId="5" fillId="0" borderId="15" xfId="1" applyFont="1" applyBorder="1" applyAlignment="1">
      <alignment horizontal="center"/>
    </xf>
    <xf numFmtId="0" fontId="6" fillId="0" borderId="10" xfId="1" applyFont="1" applyBorder="1" applyAlignment="1">
      <alignment horizontal="left" vertical="top" wrapText="1"/>
    </xf>
    <xf numFmtId="0" fontId="6" fillId="0" borderId="0" xfId="1" applyFont="1" applyAlignment="1">
      <alignment horizontal="left" vertical="top" wrapText="1"/>
    </xf>
    <xf numFmtId="0" fontId="35" fillId="0" borderId="10" xfId="1" applyFont="1" applyBorder="1" applyAlignment="1">
      <alignment horizontal="left" vertical="top" wrapText="1"/>
    </xf>
    <xf numFmtId="0" fontId="35" fillId="0" borderId="0" xfId="1" applyFont="1" applyAlignment="1">
      <alignment horizontal="left" vertical="top" wrapText="1"/>
    </xf>
    <xf numFmtId="0" fontId="27" fillId="2" borderId="1" xfId="1" applyFont="1" applyFill="1" applyBorder="1" applyAlignment="1">
      <alignment horizontal="center" vertical="top" wrapText="1"/>
    </xf>
    <xf numFmtId="0" fontId="27" fillId="2" borderId="2" xfId="1" applyFont="1" applyFill="1" applyBorder="1" applyAlignment="1">
      <alignment horizontal="center" vertical="top"/>
    </xf>
    <xf numFmtId="0" fontId="27" fillId="2" borderId="3" xfId="1" applyFont="1" applyFill="1" applyBorder="1" applyAlignment="1">
      <alignment horizontal="center" vertical="top"/>
    </xf>
    <xf numFmtId="0" fontId="5" fillId="4" borderId="17" xfId="0" applyFont="1" applyFill="1" applyBorder="1" applyAlignment="1" applyProtection="1">
      <alignment horizontal="left" vertical="center"/>
      <protection locked="0"/>
    </xf>
    <xf numFmtId="0" fontId="5" fillId="4" borderId="18" xfId="0" applyFont="1" applyFill="1" applyBorder="1" applyAlignment="1" applyProtection="1">
      <alignment horizontal="left" vertical="center"/>
      <protection locked="0"/>
    </xf>
    <xf numFmtId="0" fontId="5" fillId="4" borderId="19" xfId="0" applyFont="1" applyFill="1" applyBorder="1" applyAlignment="1" applyProtection="1">
      <alignment horizontal="left" vertical="center"/>
      <protection locked="0"/>
    </xf>
    <xf numFmtId="0" fontId="6" fillId="0" borderId="12" xfId="1" applyFont="1" applyBorder="1" applyAlignment="1">
      <alignment horizontal="center"/>
    </xf>
    <xf numFmtId="0" fontId="6" fillId="0" borderId="15" xfId="1" applyFont="1" applyBorder="1" applyAlignment="1">
      <alignment horizontal="center"/>
    </xf>
    <xf numFmtId="0" fontId="5" fillId="2" borderId="7" xfId="1"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0" borderId="7" xfId="1" applyFont="1" applyBorder="1" applyAlignment="1">
      <alignment horizontal="center" vertical="center" wrapText="1"/>
    </xf>
    <xf numFmtId="0" fontId="5" fillId="0" borderId="9" xfId="1" applyFont="1" applyBorder="1" applyAlignment="1">
      <alignment horizontal="center" vertical="center" wrapText="1"/>
    </xf>
    <xf numFmtId="0" fontId="5" fillId="0" borderId="8" xfId="1" applyFont="1" applyBorder="1" applyAlignment="1">
      <alignment horizontal="center" vertical="center" wrapText="1"/>
    </xf>
    <xf numFmtId="0" fontId="23" fillId="3" borderId="4" xfId="1" applyFont="1" applyFill="1" applyBorder="1" applyAlignment="1">
      <alignment horizontal="center" vertical="center" wrapText="1"/>
    </xf>
    <xf numFmtId="0" fontId="23" fillId="3" borderId="5" xfId="1" applyFont="1" applyFill="1" applyBorder="1" applyAlignment="1">
      <alignment horizontal="center" vertical="center" wrapText="1"/>
    </xf>
    <xf numFmtId="0" fontId="23" fillId="3" borderId="6" xfId="1" applyFont="1" applyFill="1" applyBorder="1" applyAlignment="1">
      <alignment horizontal="center" vertical="center" wrapText="1"/>
    </xf>
    <xf numFmtId="0" fontId="21" fillId="0" borderId="10" xfId="1" applyFont="1" applyBorder="1" applyAlignment="1">
      <alignment horizontal="center" vertical="center" wrapText="1"/>
    </xf>
    <xf numFmtId="0" fontId="21" fillId="0" borderId="0" xfId="1" applyFont="1" applyAlignment="1">
      <alignment horizontal="center" vertical="center" wrapText="1"/>
    </xf>
    <xf numFmtId="0" fontId="5" fillId="2" borderId="1" xfId="1" applyFont="1" applyFill="1" applyBorder="1" applyAlignment="1">
      <alignment horizontal="left"/>
    </xf>
    <xf numFmtId="0" fontId="5" fillId="2" borderId="2" xfId="1" applyFont="1" applyFill="1" applyBorder="1" applyAlignment="1">
      <alignment horizontal="left"/>
    </xf>
    <xf numFmtId="0" fontId="5" fillId="2" borderId="3" xfId="1" applyFont="1" applyFill="1" applyBorder="1" applyAlignment="1">
      <alignment horizontal="left"/>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16" fillId="0" borderId="10" xfId="1" applyFont="1" applyBorder="1" applyAlignment="1">
      <alignment horizontal="left" vertical="center" wrapText="1"/>
    </xf>
    <xf numFmtId="0" fontId="16" fillId="0" borderId="0" xfId="1" applyFont="1" applyAlignment="1">
      <alignment horizontal="left" vertical="center" wrapText="1"/>
    </xf>
    <xf numFmtId="0" fontId="16" fillId="0" borderId="14" xfId="1" applyFont="1" applyBorder="1" applyAlignment="1">
      <alignment horizontal="left" vertical="center" wrapText="1"/>
    </xf>
    <xf numFmtId="0" fontId="8" fillId="0" borderId="4" xfId="1" applyFont="1" applyBorder="1" applyAlignment="1">
      <alignment horizontal="center" vertical="center"/>
    </xf>
    <xf numFmtId="0" fontId="8" fillId="0" borderId="6" xfId="1" applyFont="1" applyBorder="1" applyAlignment="1">
      <alignment horizontal="center" vertical="center"/>
    </xf>
    <xf numFmtId="0" fontId="29" fillId="0" borderId="9" xfId="1" applyFont="1" applyBorder="1" applyAlignment="1">
      <alignment horizontal="center" vertical="top" wrapText="1"/>
    </xf>
    <xf numFmtId="0" fontId="3" fillId="2" borderId="1" xfId="1" applyFont="1" applyFill="1" applyBorder="1" applyAlignment="1">
      <alignment horizontal="center" vertical="top" wrapText="1"/>
    </xf>
    <xf numFmtId="0" fontId="3" fillId="2" borderId="2" xfId="1" applyFont="1" applyFill="1" applyBorder="1" applyAlignment="1">
      <alignment horizontal="center" vertical="top"/>
    </xf>
    <xf numFmtId="0" fontId="3" fillId="2" borderId="3" xfId="1" applyFont="1" applyFill="1" applyBorder="1" applyAlignment="1">
      <alignment horizontal="center" vertical="top"/>
    </xf>
    <xf numFmtId="0" fontId="23" fillId="3" borderId="4" xfId="1" applyFont="1" applyFill="1" applyBorder="1" applyAlignment="1">
      <alignment horizontal="center" vertical="center"/>
    </xf>
    <xf numFmtId="0" fontId="23" fillId="3" borderId="5" xfId="1" applyFont="1" applyFill="1" applyBorder="1" applyAlignment="1">
      <alignment horizontal="center" vertical="center"/>
    </xf>
    <xf numFmtId="0" fontId="23" fillId="3" borderId="6" xfId="1" applyFont="1" applyFill="1" applyBorder="1" applyAlignment="1">
      <alignment horizontal="center" vertical="center"/>
    </xf>
    <xf numFmtId="0" fontId="28" fillId="0" borderId="9" xfId="1" applyFont="1" applyBorder="1" applyAlignment="1">
      <alignment horizontal="center" vertical="top" wrapText="1"/>
    </xf>
  </cellXfs>
  <cellStyles count="7">
    <cellStyle name="Link" xfId="6" builtinId="8"/>
    <cellStyle name="Prozent 2" xfId="3" xr:uid="{69E88FE6-73E3-46C0-852A-6B7978583EBB}"/>
    <cellStyle name="Standard" xfId="0" builtinId="0"/>
    <cellStyle name="Standard 2" xfId="1" xr:uid="{3D4BC23A-6FEE-4432-9583-84B5D7A03721}"/>
    <cellStyle name="Standard 6 2" xfId="4" xr:uid="{A3FCEEA2-3A1B-4E86-BD7D-1D751850ED1D}"/>
    <cellStyle name="Währung 2" xfId="2" xr:uid="{3724FB3B-DD8A-4CBD-9223-E0E31F99B091}"/>
    <cellStyle name="Währung 2 2" xfId="5" xr:uid="{3724FB3B-DD8A-4CBD-9223-E0E31F99B091}"/>
  </cellStyles>
  <dxfs count="6">
    <dxf>
      <font>
        <strike/>
        <color rgb="FFFF0000"/>
      </font>
    </dxf>
    <dxf>
      <font>
        <strike/>
        <color rgb="FFFF0000"/>
      </font>
    </dxf>
    <dxf>
      <font>
        <strike/>
        <color rgb="FFFF0000"/>
      </font>
    </dxf>
    <dxf>
      <font>
        <strike/>
        <color rgb="FFFF0000"/>
      </font>
    </dxf>
    <dxf>
      <font>
        <color rgb="FF9C0006"/>
      </font>
      <fill>
        <patternFill>
          <bgColor rgb="FFFFC7CE"/>
        </patternFill>
      </fill>
    </dxf>
    <dxf>
      <fill>
        <gradientFill>
          <stop position="0">
            <color theme="0" tint="-0.25098422193060094"/>
          </stop>
          <stop position="1">
            <color rgb="FFFFFF0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bauwesen.at/pub"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33339</xdr:colOff>
      <xdr:row>30</xdr:row>
      <xdr:rowOff>61913</xdr:rowOff>
    </xdr:from>
    <xdr:to>
      <xdr:col>0</xdr:col>
      <xdr:colOff>2447926</xdr:colOff>
      <xdr:row>43</xdr:row>
      <xdr:rowOff>123825</xdr:rowOff>
    </xdr:to>
    <xdr:pic>
      <xdr:nvPicPr>
        <xdr:cNvPr id="3" name="Grafik 2">
          <a:hlinkClick xmlns:r="http://schemas.openxmlformats.org/officeDocument/2006/relationships" r:id="rId1"/>
          <a:extLst>
            <a:ext uri="{FF2B5EF4-FFF2-40B4-BE49-F238E27FC236}">
              <a16:creationId xmlns:a16="http://schemas.microsoft.com/office/drawing/2014/main" id="{D3862FA2-CA25-47C9-B7D5-DB2EBF82D8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339" y="8729663"/>
          <a:ext cx="2414587" cy="24145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kropik/Desktop/Kropik/Desktop/BUCH%20Kalk/00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
      <sheetName val="Projekt"/>
      <sheetName val="K2 2020"/>
      <sheetName val=" K3 2020 MLP"/>
      <sheetName val=" K3 2020 Regie1"/>
      <sheetName val=" K3 2020 Regie2"/>
      <sheetName val=" K3 1999"/>
    </sheetNames>
    <sheetDataSet>
      <sheetData sheetId="0"/>
      <sheetData sheetId="1">
        <row r="240">
          <cell r="A240" t="str">
            <v>Baustellengemeinkosten auf produktiven Lohn</v>
          </cell>
        </row>
        <row r="241">
          <cell r="A241" t="str">
            <v>Bauleitungskosten (Umlage personeller BGK)</v>
          </cell>
        </row>
        <row r="242">
          <cell r="A242" t="str">
            <v/>
          </cell>
        </row>
        <row r="243">
          <cell r="A243" t="str">
            <v/>
          </cell>
        </row>
        <row r="244">
          <cell r="A244" t="str">
            <v/>
          </cell>
        </row>
      </sheetData>
      <sheetData sheetId="2">
        <row r="21">
          <cell r="H21" t="str">
            <v>Alle Kostenarten</v>
          </cell>
        </row>
        <row r="22">
          <cell r="H22" t="str">
            <v/>
          </cell>
        </row>
        <row r="23">
          <cell r="H23" t="str">
            <v/>
          </cell>
        </row>
        <row r="24">
          <cell r="H24" t="str">
            <v/>
          </cell>
        </row>
        <row r="25">
          <cell r="H25" t="str">
            <v/>
          </cell>
        </row>
        <row r="26">
          <cell r="H26" t="str">
            <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bauwesen.at/pu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6A395-A1DE-4E29-912C-25E17ACBAD74}">
  <sheetPr codeName="Tabelle1">
    <tabColor rgb="FFC00000"/>
  </sheetPr>
  <dimension ref="A1:J66"/>
  <sheetViews>
    <sheetView topLeftCell="A39" zoomScaleNormal="100" workbookViewId="0">
      <selection activeCell="A66" sqref="A66:F66"/>
    </sheetView>
  </sheetViews>
  <sheetFormatPr baseColWidth="10" defaultColWidth="10.73046875" defaultRowHeight="14.25" x14ac:dyDescent="0.45"/>
  <cols>
    <col min="1" max="1" width="49" customWidth="1"/>
    <col min="2" max="2" width="11.86328125" customWidth="1"/>
  </cols>
  <sheetData>
    <row r="1" spans="1:10" ht="53.85" customHeight="1" x14ac:dyDescent="0.45">
      <c r="A1" s="183" t="s">
        <v>119</v>
      </c>
      <c r="B1" s="184"/>
      <c r="C1" s="131" t="s">
        <v>147</v>
      </c>
      <c r="D1" s="174" t="s">
        <v>126</v>
      </c>
      <c r="E1" s="175"/>
      <c r="F1" s="175"/>
      <c r="G1" s="175"/>
      <c r="H1" s="175"/>
      <c r="I1" s="175"/>
      <c r="J1" s="176"/>
    </row>
    <row r="2" spans="1:10" ht="75.75" customHeight="1" x14ac:dyDescent="0.45">
      <c r="A2" s="172" t="str">
        <f ca="1">"Information: Diese Datei enthält aktuell weitere "&amp;_xlfn.SHEETS()-1&amp;" zusätzliche Blätter in denen die Stammdaten für einzelne Branchen eingetragen sind bzw auch individuell eingetragen, geändert oder aktualisert werden können. Nicht benötigte Blätter (Branchen) können Sie entfernen."</f>
        <v>Information: Diese Datei enthält aktuell weitere 4 zusätzliche Blätter in denen die Stammdaten für einzelne Branchen eingetragen sind bzw auch individuell eingetragen, geändert oder aktualisert werden können. Nicht benötigte Blätter (Branchen) können Sie entfernen.</v>
      </c>
      <c r="B2" s="173"/>
      <c r="D2" s="177"/>
      <c r="E2" s="178"/>
      <c r="F2" s="178"/>
      <c r="G2" s="178"/>
      <c r="H2" s="178"/>
      <c r="I2" s="178"/>
      <c r="J2" s="179"/>
    </row>
    <row r="3" spans="1:10" x14ac:dyDescent="0.45">
      <c r="A3" s="55" t="s">
        <v>98</v>
      </c>
      <c r="B3" s="88">
        <v>45616</v>
      </c>
      <c r="D3" s="177"/>
      <c r="E3" s="178"/>
      <c r="F3" s="178"/>
      <c r="G3" s="178"/>
      <c r="H3" s="178"/>
      <c r="I3" s="178"/>
      <c r="J3" s="179"/>
    </row>
    <row r="4" spans="1:10" x14ac:dyDescent="0.45">
      <c r="D4" s="177"/>
      <c r="E4" s="178"/>
      <c r="F4" s="178"/>
      <c r="G4" s="178"/>
      <c r="H4" s="178"/>
      <c r="I4" s="178"/>
      <c r="J4" s="179"/>
    </row>
    <row r="5" spans="1:10" ht="15.75" customHeight="1" x14ac:dyDescent="0.5">
      <c r="A5" s="10" t="s">
        <v>14</v>
      </c>
      <c r="B5" s="87">
        <v>45658</v>
      </c>
      <c r="C5" s="189" t="str">
        <f ca="1">IF(TODAY()-B5&gt;365,"Datum älter als 1 Jahr. Aktu-alisieren!","")</f>
        <v/>
      </c>
      <c r="D5" s="177"/>
      <c r="E5" s="178"/>
      <c r="F5" s="178"/>
      <c r="G5" s="178"/>
      <c r="H5" s="178"/>
      <c r="I5" s="178"/>
      <c r="J5" s="179"/>
    </row>
    <row r="6" spans="1:10" ht="14.25" customHeight="1" x14ac:dyDescent="0.45">
      <c r="A6" s="187" t="s">
        <v>73</v>
      </c>
      <c r="B6" s="185" t="s">
        <v>15</v>
      </c>
      <c r="C6" s="189"/>
      <c r="D6" s="177"/>
      <c r="E6" s="178"/>
      <c r="F6" s="178"/>
      <c r="G6" s="178"/>
      <c r="H6" s="178"/>
      <c r="I6" s="178"/>
      <c r="J6" s="179"/>
    </row>
    <row r="7" spans="1:10" x14ac:dyDescent="0.45">
      <c r="A7" s="188"/>
      <c r="B7" s="186"/>
      <c r="C7" s="189"/>
      <c r="D7" s="177"/>
      <c r="E7" s="178"/>
      <c r="F7" s="178"/>
      <c r="G7" s="178"/>
      <c r="H7" s="178"/>
      <c r="I7" s="178"/>
      <c r="J7" s="179"/>
    </row>
    <row r="8" spans="1:10" ht="15.75" x14ac:dyDescent="0.5">
      <c r="A8" s="56" t="s">
        <v>99</v>
      </c>
      <c r="B8" s="11" t="s">
        <v>16</v>
      </c>
      <c r="C8" s="189"/>
      <c r="D8" s="177"/>
      <c r="E8" s="178"/>
      <c r="F8" s="178"/>
      <c r="G8" s="178"/>
      <c r="H8" s="178"/>
      <c r="I8" s="178"/>
      <c r="J8" s="179"/>
    </row>
    <row r="9" spans="1:10" ht="15.75" customHeight="1" x14ac:dyDescent="0.5">
      <c r="A9" s="117" t="s">
        <v>63</v>
      </c>
      <c r="B9" s="89">
        <v>2.9499999999999998E-2</v>
      </c>
      <c r="D9" s="177"/>
      <c r="E9" s="178"/>
      <c r="F9" s="178"/>
      <c r="G9" s="178"/>
      <c r="H9" s="178"/>
      <c r="I9" s="178"/>
      <c r="J9" s="179"/>
    </row>
    <row r="10" spans="1:10" ht="15.75" customHeight="1" x14ac:dyDescent="0.5">
      <c r="A10" s="57" t="s">
        <v>64</v>
      </c>
      <c r="B10" s="90">
        <v>1E-3</v>
      </c>
      <c r="D10" s="177"/>
      <c r="E10" s="178"/>
      <c r="F10" s="178"/>
      <c r="G10" s="178"/>
      <c r="H10" s="178"/>
      <c r="I10" s="178"/>
      <c r="J10" s="179"/>
    </row>
    <row r="11" spans="1:10" ht="15.75" x14ac:dyDescent="0.5">
      <c r="A11" s="57" t="s">
        <v>65</v>
      </c>
      <c r="B11" s="90">
        <v>0.1255</v>
      </c>
      <c r="D11" s="177"/>
      <c r="E11" s="178"/>
      <c r="F11" s="178"/>
      <c r="G11" s="178"/>
      <c r="H11" s="178"/>
      <c r="I11" s="178"/>
      <c r="J11" s="179"/>
    </row>
    <row r="12" spans="1:10" ht="15.75" x14ac:dyDescent="0.5">
      <c r="A12" s="57" t="s">
        <v>66</v>
      </c>
      <c r="B12" s="90">
        <v>3.78E-2</v>
      </c>
      <c r="D12" s="177"/>
      <c r="E12" s="178"/>
      <c r="F12" s="178"/>
      <c r="G12" s="178"/>
      <c r="H12" s="178"/>
      <c r="I12" s="178"/>
      <c r="J12" s="179"/>
    </row>
    <row r="13" spans="1:10" ht="15.75" x14ac:dyDescent="0.5">
      <c r="A13" s="57" t="s">
        <v>67</v>
      </c>
      <c r="B13" s="90">
        <v>1.0999999999999999E-2</v>
      </c>
      <c r="D13" s="177"/>
      <c r="E13" s="178"/>
      <c r="F13" s="178"/>
      <c r="G13" s="178"/>
      <c r="H13" s="178"/>
      <c r="I13" s="178"/>
      <c r="J13" s="179"/>
    </row>
    <row r="14" spans="1:10" ht="15.75" x14ac:dyDescent="0.5">
      <c r="A14" s="57" t="s">
        <v>68</v>
      </c>
      <c r="B14" s="90">
        <v>5.0000000000000001E-3</v>
      </c>
      <c r="D14" s="180"/>
      <c r="E14" s="181"/>
      <c r="F14" s="181"/>
      <c r="G14" s="181"/>
      <c r="H14" s="181"/>
      <c r="I14" s="181"/>
      <c r="J14" s="182"/>
    </row>
    <row r="15" spans="1:10" ht="15.75" x14ac:dyDescent="0.5">
      <c r="A15" s="57" t="s">
        <v>69</v>
      </c>
      <c r="B15" s="90">
        <v>7.0000000000000001E-3</v>
      </c>
    </row>
    <row r="16" spans="1:10" ht="15.75" x14ac:dyDescent="0.5">
      <c r="A16" s="57" t="s">
        <v>50</v>
      </c>
      <c r="B16" s="90">
        <v>3.6999999999999998E-2</v>
      </c>
    </row>
    <row r="17" spans="1:7" ht="15.75" x14ac:dyDescent="0.5">
      <c r="A17" s="124" t="s">
        <v>115</v>
      </c>
      <c r="B17" s="90">
        <v>3.5999999999999999E-3</v>
      </c>
      <c r="C17" s="190" t="s">
        <v>111</v>
      </c>
      <c r="D17" s="191"/>
      <c r="E17" s="191"/>
      <c r="F17" s="191"/>
      <c r="G17" s="191"/>
    </row>
    <row r="18" spans="1:7" ht="15.75" x14ac:dyDescent="0.5">
      <c r="A18" s="57" t="s">
        <v>110</v>
      </c>
      <c r="B18" s="90">
        <v>1.5299999999999999E-2</v>
      </c>
      <c r="C18" s="190"/>
      <c r="D18" s="191"/>
      <c r="E18" s="191"/>
      <c r="F18" s="191"/>
      <c r="G18" s="191"/>
    </row>
    <row r="19" spans="1:7" ht="15.75" x14ac:dyDescent="0.5">
      <c r="A19" s="57" t="s">
        <v>70</v>
      </c>
      <c r="B19" s="90">
        <v>0.03</v>
      </c>
    </row>
    <row r="20" spans="1:7" ht="15.75" x14ac:dyDescent="0.5">
      <c r="A20" s="57" t="s">
        <v>116</v>
      </c>
      <c r="B20" s="90"/>
    </row>
    <row r="21" spans="1:7" ht="15.75" x14ac:dyDescent="0.5">
      <c r="A21" s="123" t="s">
        <v>116</v>
      </c>
      <c r="B21" s="91"/>
    </row>
    <row r="22" spans="1:7" x14ac:dyDescent="0.45">
      <c r="A22" s="192"/>
      <c r="B22" s="193"/>
    </row>
    <row r="23" spans="1:7" ht="15.75" customHeight="1" x14ac:dyDescent="0.45">
      <c r="A23" s="166" t="s">
        <v>146</v>
      </c>
      <c r="B23" s="167"/>
    </row>
    <row r="24" spans="1:7" ht="14.25" customHeight="1" x14ac:dyDescent="0.45">
      <c r="A24" s="168"/>
      <c r="B24" s="169"/>
    </row>
    <row r="25" spans="1:7" x14ac:dyDescent="0.45">
      <c r="A25" s="170"/>
      <c r="B25" s="171"/>
    </row>
    <row r="26" spans="1:7" ht="15.75" x14ac:dyDescent="0.5">
      <c r="A26" s="125" t="s">
        <v>118</v>
      </c>
      <c r="B26" s="126">
        <v>30</v>
      </c>
    </row>
    <row r="27" spans="1:7" ht="15.75" x14ac:dyDescent="0.5">
      <c r="A27" s="125" t="s">
        <v>117</v>
      </c>
      <c r="B27" s="126">
        <v>17</v>
      </c>
    </row>
    <row r="28" spans="1:7" ht="14.25" customHeight="1" x14ac:dyDescent="0.45"/>
    <row r="31" spans="1:7" x14ac:dyDescent="0.45">
      <c r="A31" s="132"/>
      <c r="B31" s="156" t="s">
        <v>139</v>
      </c>
      <c r="C31" s="156"/>
      <c r="D31" s="156"/>
      <c r="E31" s="156"/>
      <c r="F31" s="157"/>
    </row>
    <row r="32" spans="1:7" x14ac:dyDescent="0.45">
      <c r="A32" s="133"/>
      <c r="B32" s="158"/>
      <c r="C32" s="158"/>
      <c r="D32" s="158"/>
      <c r="E32" s="158"/>
      <c r="F32" s="159"/>
    </row>
    <row r="33" spans="1:6" ht="14.25" customHeight="1" x14ac:dyDescent="0.45">
      <c r="A33" s="133"/>
      <c r="B33" s="158"/>
      <c r="C33" s="158"/>
      <c r="D33" s="158"/>
      <c r="E33" s="158"/>
      <c r="F33" s="159"/>
    </row>
    <row r="34" spans="1:6" ht="15.75" x14ac:dyDescent="0.5">
      <c r="A34" s="133"/>
      <c r="C34" s="134"/>
      <c r="D34" s="134"/>
      <c r="F34" s="135"/>
    </row>
    <row r="35" spans="1:6" x14ac:dyDescent="0.45">
      <c r="A35" s="133"/>
      <c r="B35" s="158" t="s">
        <v>135</v>
      </c>
      <c r="C35" s="158"/>
      <c r="D35" s="158"/>
      <c r="E35" s="158"/>
      <c r="F35" s="159"/>
    </row>
    <row r="36" spans="1:6" x14ac:dyDescent="0.45">
      <c r="A36" s="133"/>
      <c r="B36" s="158"/>
      <c r="C36" s="158"/>
      <c r="D36" s="158"/>
      <c r="E36" s="158"/>
      <c r="F36" s="159"/>
    </row>
    <row r="37" spans="1:6" x14ac:dyDescent="0.45">
      <c r="A37" s="133"/>
      <c r="B37" s="158"/>
      <c r="C37" s="158"/>
      <c r="D37" s="158"/>
      <c r="E37" s="158"/>
      <c r="F37" s="159"/>
    </row>
    <row r="38" spans="1:6" ht="15.75" x14ac:dyDescent="0.5">
      <c r="A38" s="133"/>
      <c r="C38" s="134"/>
      <c r="F38" s="135"/>
    </row>
    <row r="39" spans="1:6" ht="14.25" customHeight="1" x14ac:dyDescent="0.45">
      <c r="A39" s="133"/>
      <c r="B39" s="158" t="s">
        <v>136</v>
      </c>
      <c r="C39" s="158"/>
      <c r="D39" s="158"/>
      <c r="E39" s="158"/>
      <c r="F39" s="159"/>
    </row>
    <row r="40" spans="1:6" x14ac:dyDescent="0.45">
      <c r="A40" s="133"/>
      <c r="B40" s="158"/>
      <c r="C40" s="158"/>
      <c r="D40" s="158"/>
      <c r="E40" s="158"/>
      <c r="F40" s="159"/>
    </row>
    <row r="41" spans="1:6" x14ac:dyDescent="0.45">
      <c r="A41" s="133"/>
      <c r="B41" s="158"/>
      <c r="C41" s="158"/>
      <c r="D41" s="158"/>
      <c r="E41" s="158"/>
      <c r="F41" s="159"/>
    </row>
    <row r="42" spans="1:6" ht="15.75" x14ac:dyDescent="0.5">
      <c r="A42" s="133"/>
      <c r="B42" s="160" t="s">
        <v>137</v>
      </c>
      <c r="C42" s="160"/>
      <c r="D42" s="160"/>
      <c r="E42" s="160"/>
      <c r="F42" s="161"/>
    </row>
    <row r="43" spans="1:6" x14ac:dyDescent="0.45">
      <c r="A43" s="133"/>
      <c r="B43" s="162" t="s">
        <v>138</v>
      </c>
      <c r="C43" s="162"/>
      <c r="D43" s="162"/>
      <c r="E43" s="162"/>
      <c r="F43" s="163"/>
    </row>
    <row r="44" spans="1:6" x14ac:dyDescent="0.45">
      <c r="A44" s="136"/>
      <c r="B44" s="164"/>
      <c r="C44" s="164"/>
      <c r="D44" s="164"/>
      <c r="E44" s="164"/>
      <c r="F44" s="165"/>
    </row>
    <row r="48" spans="1:6" x14ac:dyDescent="0.45">
      <c r="A48" s="142" t="s">
        <v>140</v>
      </c>
      <c r="B48" s="150" t="s">
        <v>144</v>
      </c>
      <c r="C48" s="150"/>
      <c r="D48" s="150"/>
      <c r="E48" s="150"/>
      <c r="F48" s="151"/>
    </row>
    <row r="49" spans="1:6" x14ac:dyDescent="0.45">
      <c r="A49" s="143" t="s">
        <v>142</v>
      </c>
      <c r="B49" s="144"/>
      <c r="C49" s="145" t="s">
        <v>143</v>
      </c>
      <c r="D49" s="146" t="s">
        <v>145</v>
      </c>
      <c r="E49" s="154" t="s">
        <v>141</v>
      </c>
      <c r="F49" s="155"/>
    </row>
    <row r="50" spans="1:6" x14ac:dyDescent="0.45">
      <c r="A50" s="132" t="str">
        <f ca="1">IFERROR(INDIRECT(DPNK!E50&amp;"!B3"),"")</f>
        <v/>
      </c>
      <c r="B50" s="138"/>
      <c r="C50" s="139" t="str">
        <f ca="1">IFERROR(INDIRECT(DPNK!E50&amp;"!B4"),"")</f>
        <v/>
      </c>
      <c r="D50" s="140" t="str">
        <f ca="1">IFERROR(TODAY()-C50,"")</f>
        <v/>
      </c>
      <c r="E50" s="152" t="str">
        <f>IFERROR(#REF!,"")</f>
        <v/>
      </c>
      <c r="F50" s="153"/>
    </row>
    <row r="51" spans="1:6" x14ac:dyDescent="0.45">
      <c r="A51" s="133" t="str">
        <f ca="1">IFERROR(INDIRECT(DPNK!E51&amp;"!B3"),"")</f>
        <v/>
      </c>
      <c r="B51" s="135"/>
      <c r="C51" s="137" t="str">
        <f ca="1">IFERROR(INDIRECT(DPNK!E51&amp;"!B4"),"")</f>
        <v/>
      </c>
      <c r="D51" s="141" t="str">
        <f t="shared" ref="D51:D62" ca="1" si="0">IFERROR(TODAY()-C51,"")</f>
        <v/>
      </c>
      <c r="E51" s="148" t="str">
        <f>IFERROR(#REF!,"")</f>
        <v/>
      </c>
      <c r="F51" s="149"/>
    </row>
    <row r="52" spans="1:6" x14ac:dyDescent="0.45">
      <c r="A52" s="133" t="str">
        <f ca="1">IFERROR(INDIRECT(DPNK!E52&amp;"!B3"),"")</f>
        <v/>
      </c>
      <c r="B52" s="135"/>
      <c r="C52" s="137" t="str">
        <f ca="1">IFERROR(INDIRECT(DPNK!E52&amp;"!B4"),"")</f>
        <v/>
      </c>
      <c r="D52" s="141" t="str">
        <f t="shared" ca="1" si="0"/>
        <v/>
      </c>
      <c r="E52" s="148" t="str">
        <f>IFERROR(#REF!,"")</f>
        <v/>
      </c>
      <c r="F52" s="149"/>
    </row>
    <row r="53" spans="1:6" x14ac:dyDescent="0.45">
      <c r="A53" s="133" t="str">
        <f ca="1">IFERROR(INDIRECT(DPNK!E53&amp;"!B3"),"")</f>
        <v>KollV Eisen- und Metallverarbeitende Gewerbe (ArbeiterInnen)</v>
      </c>
      <c r="B53" s="135"/>
      <c r="C53" s="137">
        <f ca="1">IFERROR(INDIRECT(DPNK!E53&amp;"!B4"),"")</f>
        <v>45658</v>
      </c>
      <c r="D53" s="141">
        <f t="shared" ca="1" si="0"/>
        <v>13</v>
      </c>
      <c r="E53" s="148" t="str">
        <f ca="1">IFERROR(EuM_Spengler_25!E2,"")</f>
        <v>EuM_Spengler_25</v>
      </c>
      <c r="F53" s="149"/>
    </row>
    <row r="54" spans="1:6" x14ac:dyDescent="0.45">
      <c r="A54" s="133" t="str">
        <f ca="1">IFERROR(INDIRECT(DPNK!E54&amp;"!B3"),"")</f>
        <v/>
      </c>
      <c r="B54" s="135"/>
      <c r="C54" s="137" t="str">
        <f ca="1">IFERROR(INDIRECT(DPNK!E54&amp;"!B4"),"")</f>
        <v/>
      </c>
      <c r="D54" s="141" t="str">
        <f t="shared" ca="1" si="0"/>
        <v/>
      </c>
      <c r="E54" s="148" t="str">
        <f>IFERROR(#REF!,"")</f>
        <v/>
      </c>
      <c r="F54" s="149"/>
    </row>
    <row r="55" spans="1:6" x14ac:dyDescent="0.45">
      <c r="A55" s="133" t="str">
        <f ca="1">IFERROR(INDIRECT(DPNK!E55&amp;"!B3"),"")</f>
        <v/>
      </c>
      <c r="B55" s="135"/>
      <c r="C55" s="137" t="str">
        <f ca="1">IFERROR(INDIRECT(DPNK!E55&amp;"!B4"),"")</f>
        <v/>
      </c>
      <c r="D55" s="141" t="str">
        <f t="shared" ca="1" si="0"/>
        <v/>
      </c>
      <c r="E55" s="148" t="str">
        <f>IFERROR(#REF!,"")</f>
        <v/>
      </c>
      <c r="F55" s="149"/>
    </row>
    <row r="56" spans="1:6" x14ac:dyDescent="0.45">
      <c r="A56" s="133" t="str">
        <f ca="1">IFERROR(INDIRECT(DPNK!E56&amp;"!B3"),"")</f>
        <v/>
      </c>
      <c r="B56" s="135"/>
      <c r="C56" s="137" t="str">
        <f ca="1">IFERROR(INDIRECT(DPNK!E56&amp;"!B4"),"")</f>
        <v/>
      </c>
      <c r="D56" s="141" t="str">
        <f t="shared" ca="1" si="0"/>
        <v/>
      </c>
      <c r="E56" s="148" t="str">
        <f>IFERROR(#REF!,"")</f>
        <v/>
      </c>
      <c r="F56" s="149"/>
    </row>
    <row r="57" spans="1:6" x14ac:dyDescent="0.45">
      <c r="A57" s="133" t="str">
        <f ca="1">IFERROR(INDIRECT(DPNK!E57&amp;"!B3"),"")</f>
        <v/>
      </c>
      <c r="B57" s="135"/>
      <c r="C57" s="137" t="str">
        <f ca="1">IFERROR(INDIRECT(DPNK!E57&amp;"!B4"),"")</f>
        <v/>
      </c>
      <c r="D57" s="141" t="str">
        <f t="shared" ca="1" si="0"/>
        <v/>
      </c>
      <c r="E57" s="148" t="str">
        <f>IFERROR(#REF!,"")</f>
        <v/>
      </c>
      <c r="F57" s="149"/>
    </row>
    <row r="58" spans="1:6" x14ac:dyDescent="0.45">
      <c r="A58" s="133" t="str">
        <f ca="1">IFERROR(INDIRECT(DPNK!E58&amp;"!B3"),"")</f>
        <v/>
      </c>
      <c r="B58" s="135"/>
      <c r="C58" s="137" t="str">
        <f ca="1">IFERROR(INDIRECT(DPNK!E58&amp;"!B4"),"")</f>
        <v/>
      </c>
      <c r="D58" s="141" t="str">
        <f t="shared" ca="1" si="0"/>
        <v/>
      </c>
      <c r="E58" s="148" t="str">
        <f>IFERROR(#REF!,"")</f>
        <v/>
      </c>
      <c r="F58" s="149"/>
    </row>
    <row r="59" spans="1:6" x14ac:dyDescent="0.45">
      <c r="A59" s="133" t="str">
        <f ca="1">IFERROR(INDIRECT(DPNK!E59&amp;"!B3"),"")</f>
        <v/>
      </c>
      <c r="B59" s="135"/>
      <c r="C59" s="137" t="str">
        <f ca="1">IFERROR(INDIRECT(DPNK!E59&amp;"!B4"),"")</f>
        <v/>
      </c>
      <c r="D59" s="141" t="str">
        <f t="shared" ca="1" si="0"/>
        <v/>
      </c>
      <c r="E59" s="148" t="str">
        <f>IFERROR(#REF!,"")</f>
        <v/>
      </c>
      <c r="F59" s="149"/>
    </row>
    <row r="60" spans="1:6" x14ac:dyDescent="0.45">
      <c r="A60" s="133" t="str">
        <f ca="1">IFERROR(INDIRECT(DPNK!E60&amp;"!B3"),"")</f>
        <v/>
      </c>
      <c r="B60" s="135"/>
      <c r="C60" s="137" t="str">
        <f ca="1">IFERROR(INDIRECT(DPNK!E60&amp;"!B4"),"")</f>
        <v/>
      </c>
      <c r="D60" s="141" t="str">
        <f t="shared" ca="1" si="0"/>
        <v/>
      </c>
      <c r="E60" s="148" t="str">
        <f>IFERROR(#REF!,"")</f>
        <v/>
      </c>
      <c r="F60" s="149"/>
    </row>
    <row r="61" spans="1:6" x14ac:dyDescent="0.45">
      <c r="A61" s="133" t="str">
        <f ca="1">IFERROR(INDIRECT(DPNK!E61&amp;"!B3"),"")</f>
        <v/>
      </c>
      <c r="B61" s="135"/>
      <c r="C61" s="137" t="str">
        <f ca="1">IFERROR(INDIRECT(DPNK!E61&amp;"!B4"),"")</f>
        <v/>
      </c>
      <c r="D61" s="141" t="str">
        <f t="shared" ca="1" si="0"/>
        <v/>
      </c>
      <c r="E61" s="148" t="str">
        <f>IFERROR(#REF!,"")</f>
        <v/>
      </c>
      <c r="F61" s="149"/>
    </row>
    <row r="62" spans="1:6" x14ac:dyDescent="0.45">
      <c r="A62" s="133">
        <f ca="1">IFERROR(INDIRECT(DPNK!E62&amp;"!B3"),"")</f>
        <v>0</v>
      </c>
      <c r="B62" s="135"/>
      <c r="C62" s="137">
        <f ca="1">IFERROR(INDIRECT(DPNK!E62&amp;"!B4"),"")</f>
        <v>43831</v>
      </c>
      <c r="D62" s="141">
        <f t="shared" ca="1" si="0"/>
        <v>1840</v>
      </c>
      <c r="E62" s="148" t="str">
        <f ca="1">IFERROR(VORLAGE1!E$2,"")</f>
        <v>VORLAGE1</v>
      </c>
      <c r="F62" s="149"/>
    </row>
    <row r="63" spans="1:6" x14ac:dyDescent="0.45">
      <c r="A63" s="133">
        <f ca="1">IFERROR(INDIRECT(DPNK!E63&amp;"!B3"),"")</f>
        <v>0</v>
      </c>
      <c r="B63" s="135"/>
      <c r="C63" s="137">
        <f ca="1">IFERROR(INDIRECT(DPNK!E63&amp;"!B4"),"")</f>
        <v>43831</v>
      </c>
      <c r="D63" s="141">
        <f t="shared" ref="D63:D64" ca="1" si="1">IFERROR(TODAY()-C63,"")</f>
        <v>1840</v>
      </c>
      <c r="E63" s="148" t="str">
        <f ca="1">IFERROR(VORLAGE2!E$2,"")</f>
        <v>VORLAGE2</v>
      </c>
      <c r="F63" s="149"/>
    </row>
    <row r="64" spans="1:6" x14ac:dyDescent="0.45">
      <c r="A64" s="133">
        <f ca="1">IFERROR(INDIRECT(DPNK!E64&amp;"!B3"),"")</f>
        <v>0</v>
      </c>
      <c r="B64" s="135"/>
      <c r="C64" s="137">
        <f ca="1">IFERROR(INDIRECT(DPNK!E64&amp;"!B4"),"")</f>
        <v>43831</v>
      </c>
      <c r="D64" s="141">
        <f t="shared" ca="1" si="1"/>
        <v>1840</v>
      </c>
      <c r="E64" s="148" t="str">
        <f ca="1">IFERROR(VORLAGE3!E$2,"")</f>
        <v>VORLAGE3</v>
      </c>
      <c r="F64" s="149"/>
    </row>
    <row r="66" spans="1:6" x14ac:dyDescent="0.45">
      <c r="A66" s="147"/>
      <c r="B66" s="147"/>
      <c r="C66" s="147"/>
      <c r="D66" s="147"/>
      <c r="E66" s="147"/>
      <c r="F66" s="147"/>
    </row>
  </sheetData>
  <sheetProtection password="CFD5" sheet="1" formatColumns="0" selectLockedCells="1"/>
  <mergeCells count="32">
    <mergeCell ref="A23:B25"/>
    <mergeCell ref="A2:B2"/>
    <mergeCell ref="D1:J14"/>
    <mergeCell ref="A1:B1"/>
    <mergeCell ref="B6:B7"/>
    <mergeCell ref="A6:A7"/>
    <mergeCell ref="C5:C8"/>
    <mergeCell ref="C17:G18"/>
    <mergeCell ref="A22:B22"/>
    <mergeCell ref="B31:F33"/>
    <mergeCell ref="B35:F37"/>
    <mergeCell ref="B39:F41"/>
    <mergeCell ref="B42:F42"/>
    <mergeCell ref="B43:F44"/>
    <mergeCell ref="B48:F48"/>
    <mergeCell ref="E55:F55"/>
    <mergeCell ref="E56:F56"/>
    <mergeCell ref="E57:F57"/>
    <mergeCell ref="E58:F58"/>
    <mergeCell ref="E50:F50"/>
    <mergeCell ref="E51:F51"/>
    <mergeCell ref="E52:F52"/>
    <mergeCell ref="E53:F53"/>
    <mergeCell ref="E54:F54"/>
    <mergeCell ref="E49:F49"/>
    <mergeCell ref="A66:F66"/>
    <mergeCell ref="E60:F60"/>
    <mergeCell ref="E61:F61"/>
    <mergeCell ref="E62:F62"/>
    <mergeCell ref="E59:F59"/>
    <mergeCell ref="E63:F63"/>
    <mergeCell ref="E64:F64"/>
  </mergeCells>
  <conditionalFormatting sqref="B5">
    <cfRule type="expression" dxfId="5" priority="2">
      <formula>$C$5&lt;&gt;""</formula>
    </cfRule>
  </conditionalFormatting>
  <conditionalFormatting sqref="D50:D64">
    <cfRule type="cellIs" dxfId="4" priority="1" operator="greaterThan">
      <formula>365</formula>
    </cfRule>
  </conditionalFormatting>
  <dataValidations count="3">
    <dataValidation type="date" operator="greaterThan" allowBlank="1" showInputMessage="1" showErrorMessage="1" error="Bitte ein gültiges Datum eingeben! (TT.MM.JJJJ)" sqref="B5" xr:uid="{B4DCDDD1-DDCD-42A5-948F-7F60CA7075C8}">
      <formula1>43466</formula1>
    </dataValidation>
    <dataValidation type="decimal" errorStyle="warning" operator="greaterThanOrEqual" allowBlank="1" showInputMessage="1" showErrorMessage="1" error="Negativer Wert??" sqref="B9:B21" xr:uid="{5C5E6B1D-3F9D-4DC2-AF15-992DC30C049F}">
      <formula1>0</formula1>
    </dataValidation>
    <dataValidation type="decimal" operator="greaterThanOrEqual" allowBlank="1" showInputMessage="1" showErrorMessage="1" error="Wert muss größer oder gleich 0 sein." sqref="B26:B27" xr:uid="{C0053761-2D78-4283-9DFF-7751F4E4CCAA}">
      <formula1>0</formula1>
    </dataValidation>
  </dataValidations>
  <hyperlinks>
    <hyperlink ref="B43" r:id="rId1" xr:uid="{172490BC-91C5-4CB0-A8DA-2623C7D785B1}"/>
  </hyperlinks>
  <pageMargins left="0.7" right="0.7" top="0.78740157499999996" bottom="0.78740157499999996"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393C4-1BD7-421E-A9EF-46DF71A71EE3}">
  <sheetPr codeName="Tabelle6">
    <tabColor theme="6"/>
  </sheetPr>
  <dimension ref="A1:J162"/>
  <sheetViews>
    <sheetView showGridLines="0" tabSelected="1" zoomScaleNormal="100" workbookViewId="0">
      <selection activeCell="B104" sqref="B104"/>
    </sheetView>
  </sheetViews>
  <sheetFormatPr baseColWidth="10" defaultColWidth="12.86328125" defaultRowHeight="15.75" x14ac:dyDescent="0.5"/>
  <cols>
    <col min="1" max="1" width="37.59765625" style="12" customWidth="1"/>
    <col min="2" max="2" width="12.73046875" style="12" customWidth="1"/>
    <col min="3" max="4" width="12" style="12" customWidth="1"/>
    <col min="5" max="16384" width="12.86328125" style="12"/>
  </cols>
  <sheetData>
    <row r="1" spans="1:10" ht="108.4" customHeight="1" x14ac:dyDescent="0.5">
      <c r="A1" s="254" t="s">
        <v>134</v>
      </c>
      <c r="B1" s="255"/>
      <c r="C1" s="255"/>
      <c r="D1" s="255"/>
      <c r="E1" s="255"/>
      <c r="F1" s="256"/>
      <c r="I1" s="92" t="s">
        <v>81</v>
      </c>
      <c r="J1" s="92" t="str">
        <f ca="1">MID(CELL("Dateiname",A1),SEARCH("[",CELL("Dateiname",A1))+1,SEARCH("]",CELL("Dateiname",A1))-SEARCH("[",CELL("Dateiname",A1))-1)</f>
        <v>K3_EuM_Quelle.xlsx</v>
      </c>
    </row>
    <row r="2" spans="1:10" ht="80.099999999999994" customHeight="1" thickBot="1" x14ac:dyDescent="0.55000000000000004">
      <c r="A2" s="106" t="str">
        <f ca="1">"Info zum Dateinamen (.xlsx) und zum Blattnamen die im Kalk-TOOL zeichenident eingegeben werden müssen. (Dieses Blatt ist das "&amp;_xlfn.SHEET(A1)&amp;"-te von "&amp;_xlfn.SHEETS()&amp;" Blättern in dieser Datei ["&amp;B2&amp;"])"</f>
        <v>Info zum Dateinamen (.xlsx) und zum Blattnamen die im Kalk-TOOL zeichenident eingegeben werden müssen. (Dieses Blatt ist das 2-te von 5 Blättern in dieser Datei [K3_EuM_Quelle])</v>
      </c>
      <c r="B2" s="267" t="str">
        <f ca="1">MID(J1,1,SEARCH(".",J1)-1)</f>
        <v>K3_EuM_Quelle</v>
      </c>
      <c r="C2" s="268"/>
      <c r="D2" s="269"/>
      <c r="E2" s="267" t="str">
        <f ca="1">MID(CELL("Dateiname",$A$1),FIND("]", CELL("Dateiname",$A$1))+1,31)</f>
        <v>EuM_Spengler_25</v>
      </c>
      <c r="F2" s="269"/>
      <c r="G2" s="270" t="str">
        <f ca="1">IF(ISERROR(FIND("-",B2&amp;E2)),IF(ISERROR(FIND("+",B2&amp;E2)),IF(ISERROR(FIND(":",B2&amp;E2)),IF(ISERROR(FIND("'",B2&amp;E2)),IF(ISERROR(FIND(";",B2&amp;E2)),IF(ISERROR(FIND("!",B2&amp;E2)),IF(ISERROR(FIND("§",B2&amp;E2)),IF(ISERROR(FIND("$",B2&amp;E2)),IF(ISERROR(FIND(" ",B2&amp;E2)),IF(ISERROR(FIND("(",B2&amp;E2)),IF(ISERROR(FIND(")",B2&amp;E2)),IF(ISERROR(FIND("/",B2&amp;E2)),IF(ISERROR(FIND("*",B2&amp;E2)),IF(ISERROR(FIND("&amp;",B2&amp;E2)),IF(ISERROR(FIND("@",B2&amp;E2)),IF(ISERROR(FIND("[",B2&amp;E2)),IF(ISERROR(FIND("]",B2&amp;E2)),IF(ISERROR(FIND("%",B2&amp;E2)),IF(ISERROR(FIND(".",B2&amp;E2)),IF(ISERROR(FIND("=",B2&amp;E2)),IF(ISERROR(FIND(" ",B2&amp;E2)),IF(ISERROR(FIND(" ",B2&amp;E2)),IF(ISERROR(FIND(" ",B2&amp;E2)),IF(ISERROR(FIND(" ",B2&amp;E2)),IF(ISERROR(FIND(" ",B2&amp;E2)),IF(ISERROR(FIND(" ",B2&amp;E2)),IF(ISERROR(FIND("ß",B2&amp;E2)),IF(ISERROR(FIND("´",B2&amp;E2)),IF(ISERROR(FIND("`",B2&amp;E2)),IF(ISERROR(FIND("?",B2&amp;E2)),IF(ISERROR(FIND("&lt;",B2&amp;E2)),IF(ISERROR(FIND("&gt;",A12)),"",I1),I1),I1),I1),I1),I1),I1),I1),I1),I1),I1),I1),I1),I1),I1),I1),I1),I1),I1),I1),I1),I1),I1),I1),I1),I1),I1),I1),I1),I1),I1),I1)</f>
        <v/>
      </c>
      <c r="H2" s="271"/>
    </row>
    <row r="3" spans="1:10" ht="30" customHeight="1" thickTop="1" thickBot="1" x14ac:dyDescent="0.55000000000000004">
      <c r="A3" s="110" t="s">
        <v>95</v>
      </c>
      <c r="B3" s="257" t="s">
        <v>148</v>
      </c>
      <c r="C3" s="258"/>
      <c r="D3" s="258"/>
      <c r="E3" s="258"/>
      <c r="F3" s="259"/>
      <c r="G3" s="129" t="str">
        <f ca="1">IF(TODAY()-B4&gt;365,"KollV-Datum älter als 1 Jahr!","")</f>
        <v/>
      </c>
    </row>
    <row r="4" spans="1:10" ht="16.149999999999999" thickTop="1" x14ac:dyDescent="0.5">
      <c r="A4" s="107" t="s">
        <v>84</v>
      </c>
      <c r="B4" s="108">
        <v>45658</v>
      </c>
      <c r="C4" s="107" t="s">
        <v>83</v>
      </c>
      <c r="D4" s="109">
        <v>5.9880000000000003E-3</v>
      </c>
      <c r="E4" s="260" t="s">
        <v>0</v>
      </c>
      <c r="F4" s="261"/>
      <c r="G4" s="130" t="str">
        <f>IF(D4="","Faktor zur Umrechnung, bzw 1,0 eintragen.","")</f>
        <v/>
      </c>
    </row>
    <row r="5" spans="1:10" ht="15.75" customHeight="1" x14ac:dyDescent="0.5">
      <c r="A5" s="262" t="s">
        <v>85</v>
      </c>
      <c r="B5" s="185" t="s">
        <v>86</v>
      </c>
      <c r="C5" s="185" t="s">
        <v>87</v>
      </c>
      <c r="D5" s="264" t="s">
        <v>77</v>
      </c>
      <c r="E5" s="185" t="s">
        <v>78</v>
      </c>
      <c r="F5" s="264" t="s">
        <v>1</v>
      </c>
      <c r="G5" s="250" t="str">
        <f>"Info: Der Faktor von "&amp;TEXT(D4,"0,000000")&amp;" stellt einen Teiler von "&amp;TEXT(1/D4,"0,00")&amp;" dar."</f>
        <v>Info: Der Faktor von 0,005988 stellt einen Teiler von 167,00 dar.</v>
      </c>
      <c r="H5" s="251"/>
      <c r="I5" s="251"/>
    </row>
    <row r="6" spans="1:10" x14ac:dyDescent="0.5">
      <c r="A6" s="263"/>
      <c r="B6" s="186"/>
      <c r="C6" s="186"/>
      <c r="D6" s="265"/>
      <c r="E6" s="186"/>
      <c r="F6" s="266"/>
      <c r="G6" s="250"/>
      <c r="H6" s="251"/>
      <c r="I6" s="251"/>
    </row>
    <row r="7" spans="1:10" x14ac:dyDescent="0.5">
      <c r="A7" s="115" t="s">
        <v>75</v>
      </c>
      <c r="B7" s="114">
        <v>4070.72</v>
      </c>
      <c r="C7" s="59" t="s">
        <v>22</v>
      </c>
      <c r="D7" s="13">
        <f t="shared" ref="D7:D32" si="0">B7*$D$4</f>
        <v>24.375471359999999</v>
      </c>
      <c r="E7" s="94">
        <v>0.15</v>
      </c>
      <c r="F7" s="14">
        <f>D7*E7</f>
        <v>3.6563207039999996</v>
      </c>
    </row>
    <row r="8" spans="1:10" x14ac:dyDescent="0.5">
      <c r="A8" s="116" t="s">
        <v>23</v>
      </c>
      <c r="B8" s="82">
        <v>3726.84</v>
      </c>
      <c r="C8" s="60" t="s">
        <v>24</v>
      </c>
      <c r="D8" s="6">
        <f t="shared" si="0"/>
        <v>22.316317920000003</v>
      </c>
      <c r="E8" s="95">
        <v>0.15</v>
      </c>
      <c r="F8" s="7">
        <f t="shared" ref="F8:F32" si="1">D8*E8</f>
        <v>3.3474476880000004</v>
      </c>
    </row>
    <row r="9" spans="1:10" x14ac:dyDescent="0.5">
      <c r="A9" s="116" t="s">
        <v>25</v>
      </c>
      <c r="B9" s="82">
        <v>3324.38</v>
      </c>
      <c r="C9" s="60" t="s">
        <v>26</v>
      </c>
      <c r="D9" s="6">
        <f t="shared" si="0"/>
        <v>19.906387440000003</v>
      </c>
      <c r="E9" s="95">
        <v>0.15</v>
      </c>
      <c r="F9" s="7">
        <f t="shared" si="1"/>
        <v>2.9859581160000004</v>
      </c>
      <c r="H9" s="15"/>
    </row>
    <row r="10" spans="1:10" x14ac:dyDescent="0.5">
      <c r="A10" s="116" t="s">
        <v>27</v>
      </c>
      <c r="B10" s="82">
        <v>2885.37</v>
      </c>
      <c r="C10" s="60" t="s">
        <v>28</v>
      </c>
      <c r="D10" s="6">
        <f t="shared" si="0"/>
        <v>17.277595560000002</v>
      </c>
      <c r="E10" s="95">
        <v>0.15</v>
      </c>
      <c r="F10" s="7">
        <f t="shared" si="1"/>
        <v>2.5916393340000003</v>
      </c>
    </row>
    <row r="11" spans="1:10" x14ac:dyDescent="0.5">
      <c r="A11" s="116" t="s">
        <v>29</v>
      </c>
      <c r="B11" s="82">
        <v>2699.99</v>
      </c>
      <c r="C11" s="60" t="s">
        <v>30</v>
      </c>
      <c r="D11" s="6">
        <f t="shared" si="0"/>
        <v>16.167540119999998</v>
      </c>
      <c r="E11" s="95">
        <v>0.15</v>
      </c>
      <c r="F11" s="7">
        <f t="shared" si="1"/>
        <v>2.4251310179999996</v>
      </c>
    </row>
    <row r="12" spans="1:10" x14ac:dyDescent="0.5">
      <c r="A12" s="116" t="s">
        <v>31</v>
      </c>
      <c r="B12" s="82">
        <v>2570.7199999999998</v>
      </c>
      <c r="C12" s="60" t="s">
        <v>32</v>
      </c>
      <c r="D12" s="6">
        <f t="shared" si="0"/>
        <v>15.393471359999999</v>
      </c>
      <c r="E12" s="95">
        <v>0.15</v>
      </c>
      <c r="F12" s="7">
        <f t="shared" si="1"/>
        <v>2.3090207039999999</v>
      </c>
    </row>
    <row r="13" spans="1:10" x14ac:dyDescent="0.5">
      <c r="A13" s="116" t="s">
        <v>33</v>
      </c>
      <c r="B13" s="82">
        <v>2516.58</v>
      </c>
      <c r="C13" s="60" t="s">
        <v>34</v>
      </c>
      <c r="D13" s="6">
        <f t="shared" si="0"/>
        <v>15.06928104</v>
      </c>
      <c r="E13" s="95">
        <v>0.15</v>
      </c>
      <c r="F13" s="7">
        <f t="shared" si="1"/>
        <v>2.260392156</v>
      </c>
    </row>
    <row r="14" spans="1:10" x14ac:dyDescent="0.5">
      <c r="A14" s="116" t="s">
        <v>35</v>
      </c>
      <c r="B14" s="82">
        <v>2516.58</v>
      </c>
      <c r="C14" s="60" t="s">
        <v>36</v>
      </c>
      <c r="D14" s="6">
        <f t="shared" si="0"/>
        <v>15.06928104</v>
      </c>
      <c r="E14" s="95">
        <v>0.15</v>
      </c>
      <c r="F14" s="7">
        <f t="shared" si="1"/>
        <v>2.260392156</v>
      </c>
    </row>
    <row r="15" spans="1:10" x14ac:dyDescent="0.5">
      <c r="A15" s="116"/>
      <c r="B15" s="82"/>
      <c r="C15" s="60"/>
      <c r="D15" s="6">
        <f t="shared" si="0"/>
        <v>0</v>
      </c>
      <c r="E15" s="95"/>
      <c r="F15" s="7">
        <f t="shared" si="1"/>
        <v>0</v>
      </c>
    </row>
    <row r="16" spans="1:10" x14ac:dyDescent="0.5">
      <c r="A16" s="116"/>
      <c r="B16" s="82"/>
      <c r="C16" s="60"/>
      <c r="D16" s="6">
        <f t="shared" si="0"/>
        <v>0</v>
      </c>
      <c r="E16" s="95"/>
      <c r="F16" s="7">
        <f t="shared" si="1"/>
        <v>0</v>
      </c>
    </row>
    <row r="17" spans="1:6" x14ac:dyDescent="0.5">
      <c r="A17" s="57" t="s">
        <v>114</v>
      </c>
      <c r="B17" s="58"/>
      <c r="C17" s="60"/>
      <c r="D17" s="6">
        <f t="shared" si="0"/>
        <v>0</v>
      </c>
      <c r="E17" s="93"/>
      <c r="F17" s="7">
        <f t="shared" si="1"/>
        <v>0</v>
      </c>
    </row>
    <row r="18" spans="1:6" x14ac:dyDescent="0.5">
      <c r="A18" s="57" t="s">
        <v>113</v>
      </c>
      <c r="B18" s="58"/>
      <c r="C18" s="60"/>
      <c r="D18" s="6">
        <f t="shared" si="0"/>
        <v>0</v>
      </c>
      <c r="E18" s="93"/>
      <c r="F18" s="7">
        <f t="shared" si="1"/>
        <v>0</v>
      </c>
    </row>
    <row r="19" spans="1:6" x14ac:dyDescent="0.5">
      <c r="A19" s="57"/>
      <c r="B19" s="58"/>
      <c r="C19" s="60"/>
      <c r="D19" s="6">
        <f t="shared" si="0"/>
        <v>0</v>
      </c>
      <c r="E19" s="93"/>
      <c r="F19" s="7">
        <f t="shared" si="1"/>
        <v>0</v>
      </c>
    </row>
    <row r="20" spans="1:6" x14ac:dyDescent="0.5">
      <c r="A20" s="57"/>
      <c r="B20" s="58"/>
      <c r="C20" s="60"/>
      <c r="D20" s="6">
        <f t="shared" si="0"/>
        <v>0</v>
      </c>
      <c r="E20" s="93"/>
      <c r="F20" s="7">
        <f t="shared" si="1"/>
        <v>0</v>
      </c>
    </row>
    <row r="21" spans="1:6" x14ac:dyDescent="0.5">
      <c r="A21" s="57"/>
      <c r="B21" s="58"/>
      <c r="C21" s="60"/>
      <c r="D21" s="6">
        <f t="shared" si="0"/>
        <v>0</v>
      </c>
      <c r="E21" s="93"/>
      <c r="F21" s="7">
        <f t="shared" si="1"/>
        <v>0</v>
      </c>
    </row>
    <row r="22" spans="1:6" x14ac:dyDescent="0.5">
      <c r="A22" s="57"/>
      <c r="B22" s="58"/>
      <c r="C22" s="60"/>
      <c r="D22" s="6">
        <f t="shared" si="0"/>
        <v>0</v>
      </c>
      <c r="E22" s="93"/>
      <c r="F22" s="7">
        <f t="shared" si="1"/>
        <v>0</v>
      </c>
    </row>
    <row r="23" spans="1:6" x14ac:dyDescent="0.5">
      <c r="A23" s="57"/>
      <c r="B23" s="58"/>
      <c r="C23" s="60"/>
      <c r="D23" s="6">
        <f t="shared" si="0"/>
        <v>0</v>
      </c>
      <c r="E23" s="93"/>
      <c r="F23" s="7">
        <f t="shared" si="1"/>
        <v>0</v>
      </c>
    </row>
    <row r="24" spans="1:6" x14ac:dyDescent="0.5">
      <c r="A24" s="57"/>
      <c r="B24" s="58"/>
      <c r="C24" s="60"/>
      <c r="D24" s="6">
        <f t="shared" si="0"/>
        <v>0</v>
      </c>
      <c r="E24" s="93"/>
      <c r="F24" s="7">
        <f t="shared" si="1"/>
        <v>0</v>
      </c>
    </row>
    <row r="25" spans="1:6" x14ac:dyDescent="0.5">
      <c r="A25" s="57"/>
      <c r="B25" s="58"/>
      <c r="C25" s="60"/>
      <c r="D25" s="6">
        <f t="shared" si="0"/>
        <v>0</v>
      </c>
      <c r="E25" s="93"/>
      <c r="F25" s="7">
        <f t="shared" si="1"/>
        <v>0</v>
      </c>
    </row>
    <row r="26" spans="1:6" x14ac:dyDescent="0.5">
      <c r="A26" s="57"/>
      <c r="B26" s="58"/>
      <c r="C26" s="60"/>
      <c r="D26" s="6">
        <f t="shared" si="0"/>
        <v>0</v>
      </c>
      <c r="E26" s="93"/>
      <c r="F26" s="7">
        <f t="shared" si="1"/>
        <v>0</v>
      </c>
    </row>
    <row r="27" spans="1:6" x14ac:dyDescent="0.5">
      <c r="A27" s="57"/>
      <c r="B27" s="58"/>
      <c r="C27" s="60"/>
      <c r="D27" s="6">
        <f t="shared" si="0"/>
        <v>0</v>
      </c>
      <c r="E27" s="93"/>
      <c r="F27" s="7">
        <f t="shared" si="1"/>
        <v>0</v>
      </c>
    </row>
    <row r="28" spans="1:6" x14ac:dyDescent="0.5">
      <c r="A28" s="57"/>
      <c r="B28" s="58"/>
      <c r="C28" s="60"/>
      <c r="D28" s="6">
        <f t="shared" si="0"/>
        <v>0</v>
      </c>
      <c r="E28" s="93"/>
      <c r="F28" s="7">
        <f t="shared" si="1"/>
        <v>0</v>
      </c>
    </row>
    <row r="29" spans="1:6" x14ac:dyDescent="0.5">
      <c r="A29" s="57"/>
      <c r="B29" s="58"/>
      <c r="C29" s="60"/>
      <c r="D29" s="6">
        <f t="shared" si="0"/>
        <v>0</v>
      </c>
      <c r="E29" s="93"/>
      <c r="F29" s="7">
        <f t="shared" si="1"/>
        <v>0</v>
      </c>
    </row>
    <row r="30" spans="1:6" x14ac:dyDescent="0.5">
      <c r="A30" s="57"/>
      <c r="B30" s="58"/>
      <c r="C30" s="60"/>
      <c r="D30" s="6">
        <f t="shared" si="0"/>
        <v>0</v>
      </c>
      <c r="E30" s="93"/>
      <c r="F30" s="7">
        <f t="shared" si="1"/>
        <v>0</v>
      </c>
    </row>
    <row r="31" spans="1:6" x14ac:dyDescent="0.5">
      <c r="A31" s="57"/>
      <c r="B31" s="58"/>
      <c r="C31" s="60"/>
      <c r="D31" s="6">
        <f t="shared" si="0"/>
        <v>0</v>
      </c>
      <c r="E31" s="93"/>
      <c r="F31" s="7">
        <f t="shared" si="1"/>
        <v>0</v>
      </c>
    </row>
    <row r="32" spans="1:6" x14ac:dyDescent="0.5">
      <c r="A32" s="57"/>
      <c r="B32" s="58"/>
      <c r="C32" s="60"/>
      <c r="D32" s="6">
        <f t="shared" si="0"/>
        <v>0</v>
      </c>
      <c r="E32" s="93"/>
      <c r="F32" s="7">
        <f t="shared" si="1"/>
        <v>0</v>
      </c>
    </row>
    <row r="33" spans="1:6" x14ac:dyDescent="0.5">
      <c r="A33" s="47"/>
      <c r="B33" s="7"/>
      <c r="C33" s="49"/>
      <c r="D33" s="8"/>
      <c r="E33" s="48"/>
      <c r="F33" s="9"/>
    </row>
    <row r="34" spans="1:6" x14ac:dyDescent="0.5">
      <c r="A34" s="275" t="s">
        <v>2</v>
      </c>
      <c r="B34" s="276"/>
      <c r="C34" s="276"/>
      <c r="D34" s="276"/>
      <c r="E34" s="276"/>
      <c r="F34" s="277"/>
    </row>
    <row r="36" spans="1:6" x14ac:dyDescent="0.5">
      <c r="A36" s="272" t="s">
        <v>88</v>
      </c>
      <c r="B36" s="273"/>
      <c r="C36" s="274"/>
      <c r="E36" s="281" t="s">
        <v>96</v>
      </c>
      <c r="F36" s="282"/>
    </row>
    <row r="37" spans="1:6" ht="15.75" customHeight="1" x14ac:dyDescent="0.5">
      <c r="A37" s="16" t="s">
        <v>101</v>
      </c>
      <c r="B37" s="17"/>
      <c r="C37" s="61">
        <v>38.5</v>
      </c>
      <c r="D37" s="283" t="str">
        <f>IF(C37="","Arb.-Zeit eintragen!","")</f>
        <v/>
      </c>
      <c r="E37" s="224" t="s">
        <v>97</v>
      </c>
      <c r="F37" s="226"/>
    </row>
    <row r="38" spans="1:6" ht="18" x14ac:dyDescent="0.5">
      <c r="A38" s="16" t="s">
        <v>102</v>
      </c>
      <c r="B38" s="18" t="s">
        <v>21</v>
      </c>
      <c r="C38" s="18" t="s">
        <v>3</v>
      </c>
      <c r="D38" s="283"/>
      <c r="E38" s="224"/>
      <c r="F38" s="226"/>
    </row>
    <row r="39" spans="1:6" x14ac:dyDescent="0.5">
      <c r="A39" s="115" t="s">
        <v>37</v>
      </c>
      <c r="B39" s="68">
        <v>1.17</v>
      </c>
      <c r="C39" s="69">
        <v>0.25</v>
      </c>
      <c r="E39" s="224"/>
      <c r="F39" s="226"/>
    </row>
    <row r="40" spans="1:6" x14ac:dyDescent="0.5">
      <c r="A40" s="116" t="s">
        <v>76</v>
      </c>
      <c r="B40" s="70">
        <v>1.17</v>
      </c>
      <c r="C40" s="71">
        <v>0.5</v>
      </c>
      <c r="E40" s="224"/>
      <c r="F40" s="226"/>
    </row>
    <row r="41" spans="1:6" x14ac:dyDescent="0.5">
      <c r="A41" s="116" t="s">
        <v>4</v>
      </c>
      <c r="B41" s="70">
        <v>1.17</v>
      </c>
      <c r="C41" s="71">
        <v>0.5</v>
      </c>
      <c r="E41" s="224"/>
      <c r="F41" s="226"/>
    </row>
    <row r="42" spans="1:6" x14ac:dyDescent="0.5">
      <c r="A42" s="116" t="s">
        <v>38</v>
      </c>
      <c r="B42" s="70">
        <v>1.17</v>
      </c>
      <c r="C42" s="71">
        <v>0.75</v>
      </c>
      <c r="E42" s="224"/>
      <c r="F42" s="226"/>
    </row>
    <row r="43" spans="1:6" x14ac:dyDescent="0.5">
      <c r="A43" s="116" t="s">
        <v>5</v>
      </c>
      <c r="B43" s="70">
        <v>1.17</v>
      </c>
      <c r="C43" s="71">
        <v>1</v>
      </c>
      <c r="E43" s="224"/>
      <c r="F43" s="226"/>
    </row>
    <row r="44" spans="1:6" x14ac:dyDescent="0.5">
      <c r="A44" s="116"/>
      <c r="B44" s="70"/>
      <c r="C44" s="71"/>
      <c r="E44" s="224"/>
      <c r="F44" s="226"/>
    </row>
    <row r="45" spans="1:6" x14ac:dyDescent="0.5">
      <c r="A45" s="57"/>
      <c r="B45" s="64"/>
      <c r="C45" s="65"/>
      <c r="E45" s="224"/>
      <c r="F45" s="226"/>
    </row>
    <row r="46" spans="1:6" x14ac:dyDescent="0.5">
      <c r="A46" s="57"/>
      <c r="B46" s="64"/>
      <c r="C46" s="65"/>
      <c r="E46" s="224"/>
      <c r="F46" s="226"/>
    </row>
    <row r="47" spans="1:6" x14ac:dyDescent="0.5">
      <c r="A47" s="57"/>
      <c r="B47" s="64"/>
      <c r="C47" s="65"/>
      <c r="E47" s="224"/>
      <c r="F47" s="226"/>
    </row>
    <row r="48" spans="1:6" x14ac:dyDescent="0.5">
      <c r="A48" s="118"/>
      <c r="B48" s="66"/>
      <c r="C48" s="67"/>
      <c r="E48" s="224"/>
      <c r="F48" s="226"/>
    </row>
    <row r="49" spans="1:6" ht="18" x14ac:dyDescent="0.5">
      <c r="A49" s="16" t="s">
        <v>100</v>
      </c>
      <c r="B49" s="18" t="s">
        <v>21</v>
      </c>
      <c r="C49" s="18" t="s">
        <v>3</v>
      </c>
      <c r="E49" s="224"/>
      <c r="F49" s="226"/>
    </row>
    <row r="50" spans="1:6" x14ac:dyDescent="0.5">
      <c r="A50" s="115" t="s">
        <v>39</v>
      </c>
      <c r="B50" s="68">
        <v>1</v>
      </c>
      <c r="C50" s="69">
        <v>1</v>
      </c>
      <c r="E50" s="224"/>
      <c r="F50" s="226"/>
    </row>
    <row r="51" spans="1:6" x14ac:dyDescent="0.5">
      <c r="A51" s="116"/>
      <c r="B51" s="70"/>
      <c r="C51" s="71"/>
      <c r="E51" s="227"/>
      <c r="F51" s="229"/>
    </row>
    <row r="52" spans="1:6" x14ac:dyDescent="0.5">
      <c r="A52" s="116"/>
      <c r="B52" s="70"/>
      <c r="C52" s="71"/>
    </row>
    <row r="53" spans="1:6" x14ac:dyDescent="0.5">
      <c r="A53" s="116"/>
      <c r="B53" s="70"/>
      <c r="C53" s="71"/>
    </row>
    <row r="54" spans="1:6" x14ac:dyDescent="0.5">
      <c r="A54" s="116"/>
      <c r="B54" s="70"/>
      <c r="C54" s="71"/>
    </row>
    <row r="55" spans="1:6" x14ac:dyDescent="0.5">
      <c r="A55" s="16" t="s">
        <v>103</v>
      </c>
      <c r="B55" s="18" t="s">
        <v>6</v>
      </c>
      <c r="C55" s="18"/>
    </row>
    <row r="56" spans="1:6" x14ac:dyDescent="0.5">
      <c r="A56" s="62" t="s">
        <v>40</v>
      </c>
      <c r="B56" s="74">
        <v>3.1309999999999998</v>
      </c>
      <c r="C56" s="19"/>
    </row>
    <row r="57" spans="1:6" x14ac:dyDescent="0.5">
      <c r="A57" s="63" t="s">
        <v>41</v>
      </c>
      <c r="B57" s="72">
        <v>1.042</v>
      </c>
      <c r="C57" s="20"/>
    </row>
    <row r="58" spans="1:6" x14ac:dyDescent="0.5">
      <c r="A58" s="75" t="s">
        <v>74</v>
      </c>
      <c r="B58" s="111">
        <v>3.1309999999999998</v>
      </c>
      <c r="C58" s="20"/>
    </row>
    <row r="59" spans="1:6" x14ac:dyDescent="0.5">
      <c r="A59" s="75"/>
      <c r="B59" s="111"/>
      <c r="C59" s="20"/>
    </row>
    <row r="60" spans="1:6" x14ac:dyDescent="0.5">
      <c r="A60" s="73"/>
      <c r="B60" s="112"/>
      <c r="C60" s="21"/>
    </row>
    <row r="61" spans="1:6" x14ac:dyDescent="0.5">
      <c r="A61" s="195" t="s">
        <v>71</v>
      </c>
      <c r="B61" s="196"/>
      <c r="C61" s="197"/>
    </row>
    <row r="62" spans="1:6" x14ac:dyDescent="0.5">
      <c r="A62" s="278"/>
      <c r="B62" s="279"/>
      <c r="C62" s="280"/>
    </row>
    <row r="63" spans="1:6" x14ac:dyDescent="0.5">
      <c r="A63" s="198"/>
      <c r="B63" s="199"/>
      <c r="C63" s="200"/>
    </row>
    <row r="66" spans="1:5" x14ac:dyDescent="0.5">
      <c r="A66" s="272" t="s">
        <v>89</v>
      </c>
      <c r="B66" s="273"/>
      <c r="C66" s="274"/>
    </row>
    <row r="67" spans="1:5" x14ac:dyDescent="0.5">
      <c r="A67" s="22" t="s">
        <v>90</v>
      </c>
      <c r="B67" s="23" t="s">
        <v>7</v>
      </c>
      <c r="C67" s="24" t="s">
        <v>8</v>
      </c>
    </row>
    <row r="68" spans="1:5" x14ac:dyDescent="0.5">
      <c r="A68" s="116" t="s">
        <v>42</v>
      </c>
      <c r="B68" s="78">
        <v>0.1</v>
      </c>
      <c r="C68" s="76"/>
      <c r="D68" s="25" t="str">
        <f>IF(AND(B68&gt;0,C68&gt;0),"Entweder in % oder €-Wert angeben!!","")</f>
        <v/>
      </c>
    </row>
    <row r="69" spans="1:5" x14ac:dyDescent="0.5">
      <c r="A69" s="116" t="s">
        <v>9</v>
      </c>
      <c r="B69" s="79"/>
      <c r="C69" s="76">
        <v>0.73</v>
      </c>
      <c r="D69" s="25" t="str">
        <f t="shared" ref="D69:D94" si="2">IF(AND(B69&gt;0,C69&gt;0),"Entweder in % oder €-Wert angeben!!","")</f>
        <v/>
      </c>
    </row>
    <row r="70" spans="1:5" x14ac:dyDescent="0.5">
      <c r="A70" s="116" t="s">
        <v>43</v>
      </c>
      <c r="B70" s="79"/>
      <c r="C70" s="76">
        <v>0.73</v>
      </c>
      <c r="D70" s="25" t="str">
        <f t="shared" si="2"/>
        <v/>
      </c>
    </row>
    <row r="71" spans="1:5" x14ac:dyDescent="0.5">
      <c r="A71" s="116" t="s">
        <v>44</v>
      </c>
      <c r="B71" s="79"/>
      <c r="C71" s="76">
        <v>0.73</v>
      </c>
      <c r="D71" s="25" t="str">
        <f t="shared" si="2"/>
        <v/>
      </c>
    </row>
    <row r="72" spans="1:5" x14ac:dyDescent="0.5">
      <c r="A72" s="116"/>
      <c r="B72" s="79"/>
      <c r="C72" s="76"/>
      <c r="D72" s="25" t="str">
        <f t="shared" si="2"/>
        <v/>
      </c>
    </row>
    <row r="73" spans="1:5" x14ac:dyDescent="0.5">
      <c r="A73" s="116"/>
      <c r="B73" s="79"/>
      <c r="C73" s="76"/>
      <c r="D73" s="25" t="str">
        <f t="shared" si="2"/>
        <v/>
      </c>
      <c r="E73" s="25"/>
    </row>
    <row r="74" spans="1:5" x14ac:dyDescent="0.5">
      <c r="A74" s="116"/>
      <c r="B74" s="79"/>
      <c r="C74" s="76"/>
      <c r="D74" s="25" t="str">
        <f t="shared" si="2"/>
        <v/>
      </c>
    </row>
    <row r="75" spans="1:5" x14ac:dyDescent="0.5">
      <c r="A75" s="116"/>
      <c r="B75" s="79"/>
      <c r="C75" s="76"/>
      <c r="D75" s="25" t="str">
        <f t="shared" si="2"/>
        <v/>
      </c>
    </row>
    <row r="76" spans="1:5" x14ac:dyDescent="0.5">
      <c r="A76" s="116"/>
      <c r="B76" s="79"/>
      <c r="C76" s="76"/>
      <c r="D76" s="25" t="str">
        <f t="shared" si="2"/>
        <v/>
      </c>
    </row>
    <row r="77" spans="1:5" x14ac:dyDescent="0.5">
      <c r="A77" s="116"/>
      <c r="B77" s="79"/>
      <c r="C77" s="76"/>
      <c r="D77" s="25" t="str">
        <f t="shared" si="2"/>
        <v/>
      </c>
    </row>
    <row r="78" spans="1:5" x14ac:dyDescent="0.5">
      <c r="A78" s="116"/>
      <c r="B78" s="79"/>
      <c r="C78" s="76"/>
      <c r="D78" s="25" t="str">
        <f t="shared" si="2"/>
        <v/>
      </c>
    </row>
    <row r="79" spans="1:5" x14ac:dyDescent="0.5">
      <c r="A79" s="116"/>
      <c r="B79" s="79"/>
      <c r="C79" s="76"/>
      <c r="D79" s="25" t="str">
        <f t="shared" si="2"/>
        <v/>
      </c>
    </row>
    <row r="80" spans="1:5" x14ac:dyDescent="0.5">
      <c r="A80" s="113"/>
      <c r="B80" s="77"/>
      <c r="C80" s="76"/>
      <c r="D80" s="25" t="str">
        <f t="shared" si="2"/>
        <v/>
      </c>
    </row>
    <row r="81" spans="1:4" x14ac:dyDescent="0.5">
      <c r="A81" s="113"/>
      <c r="B81" s="77"/>
      <c r="C81" s="76"/>
      <c r="D81" s="25" t="str">
        <f t="shared" si="2"/>
        <v/>
      </c>
    </row>
    <row r="82" spans="1:4" x14ac:dyDescent="0.5">
      <c r="A82" s="113"/>
      <c r="B82" s="77"/>
      <c r="C82" s="76"/>
      <c r="D82" s="25" t="str">
        <f t="shared" si="2"/>
        <v/>
      </c>
    </row>
    <row r="83" spans="1:4" x14ac:dyDescent="0.5">
      <c r="A83" s="113"/>
      <c r="B83" s="77"/>
      <c r="C83" s="76"/>
      <c r="D83" s="25" t="str">
        <f t="shared" si="2"/>
        <v/>
      </c>
    </row>
    <row r="84" spans="1:4" x14ac:dyDescent="0.5">
      <c r="A84" s="113"/>
      <c r="B84" s="77"/>
      <c r="C84" s="76"/>
      <c r="D84" s="25" t="str">
        <f t="shared" si="2"/>
        <v/>
      </c>
    </row>
    <row r="85" spans="1:4" x14ac:dyDescent="0.5">
      <c r="A85" s="113"/>
      <c r="B85" s="77"/>
      <c r="C85" s="76"/>
      <c r="D85" s="25" t="str">
        <f t="shared" si="2"/>
        <v/>
      </c>
    </row>
    <row r="86" spans="1:4" x14ac:dyDescent="0.5">
      <c r="A86" s="113"/>
      <c r="B86" s="77"/>
      <c r="C86" s="76"/>
      <c r="D86" s="25" t="str">
        <f t="shared" si="2"/>
        <v/>
      </c>
    </row>
    <row r="87" spans="1:4" x14ac:dyDescent="0.5">
      <c r="A87" s="113"/>
      <c r="B87" s="77"/>
      <c r="C87" s="76"/>
      <c r="D87" s="25" t="str">
        <f t="shared" si="2"/>
        <v/>
      </c>
    </row>
    <row r="88" spans="1:4" x14ac:dyDescent="0.5">
      <c r="A88" s="113"/>
      <c r="B88" s="77"/>
      <c r="C88" s="76"/>
      <c r="D88" s="25" t="str">
        <f t="shared" si="2"/>
        <v/>
      </c>
    </row>
    <row r="89" spans="1:4" x14ac:dyDescent="0.5">
      <c r="A89" s="113"/>
      <c r="B89" s="77"/>
      <c r="C89" s="76"/>
      <c r="D89" s="25" t="str">
        <f t="shared" si="2"/>
        <v/>
      </c>
    </row>
    <row r="90" spans="1:4" x14ac:dyDescent="0.5">
      <c r="A90" s="113"/>
      <c r="B90" s="77"/>
      <c r="C90" s="76"/>
      <c r="D90" s="25" t="str">
        <f t="shared" si="2"/>
        <v/>
      </c>
    </row>
    <row r="91" spans="1:4" x14ac:dyDescent="0.5">
      <c r="A91" s="113"/>
      <c r="B91" s="77"/>
      <c r="C91" s="76"/>
      <c r="D91" s="25" t="str">
        <f t="shared" si="2"/>
        <v/>
      </c>
    </row>
    <row r="92" spans="1:4" x14ac:dyDescent="0.5">
      <c r="A92" s="113"/>
      <c r="B92" s="77"/>
      <c r="C92" s="76"/>
      <c r="D92" s="25" t="str">
        <f t="shared" si="2"/>
        <v/>
      </c>
    </row>
    <row r="93" spans="1:4" x14ac:dyDescent="0.5">
      <c r="A93" s="113"/>
      <c r="B93" s="77"/>
      <c r="C93" s="76"/>
      <c r="D93" s="25" t="str">
        <f t="shared" si="2"/>
        <v/>
      </c>
    </row>
    <row r="94" spans="1:4" x14ac:dyDescent="0.5">
      <c r="A94" s="50"/>
      <c r="B94" s="51"/>
      <c r="C94" s="52"/>
      <c r="D94" s="25" t="str">
        <f t="shared" si="2"/>
        <v/>
      </c>
    </row>
    <row r="96" spans="1:4" x14ac:dyDescent="0.5">
      <c r="A96" s="272" t="s">
        <v>91</v>
      </c>
      <c r="B96" s="273"/>
      <c r="C96" s="273"/>
      <c r="D96" s="274"/>
    </row>
    <row r="97" spans="1:7" x14ac:dyDescent="0.5">
      <c r="A97" s="128" t="s">
        <v>130</v>
      </c>
      <c r="B97" s="127">
        <f>DPNK!B26</f>
        <v>30</v>
      </c>
      <c r="C97" s="12" t="s">
        <v>129</v>
      </c>
      <c r="D97" s="127">
        <f>DPNK!B27</f>
        <v>17</v>
      </c>
      <c r="E97" s="250" t="s">
        <v>131</v>
      </c>
      <c r="F97" s="251"/>
      <c r="G97" s="251"/>
    </row>
    <row r="98" spans="1:7" x14ac:dyDescent="0.5">
      <c r="A98" s="239" t="s">
        <v>132</v>
      </c>
      <c r="B98" s="240" t="s">
        <v>10</v>
      </c>
      <c r="C98" s="241"/>
      <c r="D98" s="242"/>
      <c r="E98" s="250"/>
      <c r="F98" s="251"/>
      <c r="G98" s="251"/>
    </row>
    <row r="99" spans="1:7" x14ac:dyDescent="0.5">
      <c r="A99" s="239"/>
      <c r="B99" s="24" t="s">
        <v>106</v>
      </c>
      <c r="C99" s="24" t="s">
        <v>107</v>
      </c>
      <c r="D99" s="22" t="s">
        <v>11</v>
      </c>
      <c r="E99" s="250"/>
      <c r="F99" s="251"/>
      <c r="G99" s="251"/>
    </row>
    <row r="100" spans="1:7" x14ac:dyDescent="0.5">
      <c r="A100" s="115" t="s">
        <v>45</v>
      </c>
      <c r="B100" s="81">
        <v>11.71</v>
      </c>
      <c r="C100" s="81"/>
      <c r="D100" s="7">
        <f>B100+C100</f>
        <v>11.71</v>
      </c>
    </row>
    <row r="101" spans="1:7" x14ac:dyDescent="0.5">
      <c r="A101" s="116" t="s">
        <v>46</v>
      </c>
      <c r="B101" s="81">
        <v>28.2</v>
      </c>
      <c r="C101" s="81"/>
      <c r="D101" s="7">
        <f t="shared" ref="D101:D110" si="3">B101+C101</f>
        <v>28.2</v>
      </c>
    </row>
    <row r="102" spans="1:7" x14ac:dyDescent="0.5">
      <c r="A102" s="116" t="s">
        <v>47</v>
      </c>
      <c r="B102" s="81">
        <v>30</v>
      </c>
      <c r="C102" s="81">
        <f>60.82-B102</f>
        <v>30.82</v>
      </c>
      <c r="D102" s="7">
        <f t="shared" si="3"/>
        <v>60.82</v>
      </c>
    </row>
    <row r="103" spans="1:7" x14ac:dyDescent="0.5">
      <c r="A103" s="116"/>
      <c r="B103" s="81"/>
      <c r="C103" s="81"/>
      <c r="D103" s="7">
        <f t="shared" si="3"/>
        <v>0</v>
      </c>
    </row>
    <row r="104" spans="1:7" x14ac:dyDescent="0.5">
      <c r="A104" s="116" t="s">
        <v>48</v>
      </c>
      <c r="B104" s="81">
        <v>17</v>
      </c>
      <c r="C104" s="81">
        <v>4.62</v>
      </c>
      <c r="D104" s="7">
        <f t="shared" si="3"/>
        <v>21.62</v>
      </c>
    </row>
    <row r="105" spans="1:7" x14ac:dyDescent="0.5">
      <c r="A105" s="116"/>
      <c r="B105" s="81"/>
      <c r="C105" s="81"/>
      <c r="D105" s="7">
        <f t="shared" si="3"/>
        <v>0</v>
      </c>
    </row>
    <row r="106" spans="1:7" x14ac:dyDescent="0.5">
      <c r="A106" s="113"/>
      <c r="B106" s="80"/>
      <c r="C106" s="80"/>
      <c r="D106" s="7">
        <f t="shared" si="3"/>
        <v>0</v>
      </c>
    </row>
    <row r="107" spans="1:7" x14ac:dyDescent="0.5">
      <c r="A107" s="113"/>
      <c r="B107" s="80"/>
      <c r="C107" s="80"/>
      <c r="D107" s="7">
        <f t="shared" si="3"/>
        <v>0</v>
      </c>
    </row>
    <row r="108" spans="1:7" ht="15.85" customHeight="1" x14ac:dyDescent="0.5">
      <c r="A108" s="113"/>
      <c r="B108" s="80"/>
      <c r="C108" s="80"/>
      <c r="D108" s="7">
        <f t="shared" si="3"/>
        <v>0</v>
      </c>
      <c r="E108" s="252" t="str">
        <f>(IF(MAX(B100:B110)&gt;B97,"Eintrag in Spalte 'abgabefrei' größer Maximalbetrag iHv "&amp;TEXT(B97,"0,00€")&amp;" erkannt. Den aktuell betragsfrei gestellten Höchstwert können Sie im Blatt DPNK ändern.",""))</f>
        <v/>
      </c>
      <c r="F108" s="253"/>
      <c r="G108" s="253"/>
    </row>
    <row r="109" spans="1:7" x14ac:dyDescent="0.5">
      <c r="A109" s="113"/>
      <c r="B109" s="80"/>
      <c r="C109" s="80"/>
      <c r="D109" s="7">
        <f t="shared" si="3"/>
        <v>0</v>
      </c>
      <c r="E109" s="252"/>
      <c r="F109" s="253"/>
      <c r="G109" s="253"/>
    </row>
    <row r="110" spans="1:7" x14ac:dyDescent="0.5">
      <c r="A110" s="113"/>
      <c r="B110" s="80"/>
      <c r="C110" s="80"/>
      <c r="D110" s="7">
        <f t="shared" si="3"/>
        <v>0</v>
      </c>
      <c r="E110" s="252"/>
      <c r="F110" s="253"/>
      <c r="G110" s="253"/>
    </row>
    <row r="111" spans="1:7" x14ac:dyDescent="0.5">
      <c r="A111" s="50"/>
      <c r="B111" s="53"/>
      <c r="C111" s="54"/>
      <c r="D111" s="9"/>
      <c r="E111" s="252"/>
      <c r="F111" s="253"/>
      <c r="G111" s="253"/>
    </row>
    <row r="112" spans="1:7" x14ac:dyDescent="0.5">
      <c r="A112" s="243" t="s">
        <v>104</v>
      </c>
      <c r="B112" s="240" t="s">
        <v>12</v>
      </c>
      <c r="C112" s="241"/>
      <c r="D112" s="242"/>
    </row>
    <row r="113" spans="1:6" x14ac:dyDescent="0.5">
      <c r="A113" s="244"/>
      <c r="B113" s="1" t="s">
        <v>108</v>
      </c>
      <c r="C113" s="1" t="s">
        <v>109</v>
      </c>
      <c r="D113" s="2" t="s">
        <v>11</v>
      </c>
    </row>
    <row r="114" spans="1:6" x14ac:dyDescent="0.5">
      <c r="A114" s="120" t="s">
        <v>49</v>
      </c>
      <c r="B114" s="83"/>
      <c r="C114" s="83">
        <v>1.1299999999999999</v>
      </c>
      <c r="D114" s="3">
        <f t="shared" ref="D114:D116" si="4">B114+C114</f>
        <v>1.1299999999999999</v>
      </c>
    </row>
    <row r="115" spans="1:6" x14ac:dyDescent="0.5">
      <c r="A115" s="113"/>
      <c r="B115" s="76"/>
      <c r="C115" s="76"/>
      <c r="D115" s="4">
        <f t="shared" si="4"/>
        <v>0</v>
      </c>
    </row>
    <row r="116" spans="1:6" x14ac:dyDescent="0.5">
      <c r="A116" s="122"/>
      <c r="B116" s="84"/>
      <c r="C116" s="84"/>
      <c r="D116" s="5">
        <f t="shared" si="4"/>
        <v>0</v>
      </c>
    </row>
    <row r="117" spans="1:6" x14ac:dyDescent="0.5">
      <c r="A117" s="239" t="s">
        <v>105</v>
      </c>
      <c r="B117" s="247" t="s">
        <v>13</v>
      </c>
      <c r="C117" s="248"/>
      <c r="D117" s="249"/>
    </row>
    <row r="118" spans="1:6" x14ac:dyDescent="0.5">
      <c r="A118" s="239"/>
      <c r="B118" s="24" t="s">
        <v>108</v>
      </c>
      <c r="C118" s="24" t="s">
        <v>109</v>
      </c>
      <c r="D118" s="22" t="s">
        <v>11</v>
      </c>
    </row>
    <row r="119" spans="1:6" x14ac:dyDescent="0.5">
      <c r="A119" s="115"/>
      <c r="B119" s="82"/>
      <c r="C119" s="82"/>
      <c r="D119" s="26">
        <f>B119+C119</f>
        <v>0</v>
      </c>
    </row>
    <row r="120" spans="1:6" x14ac:dyDescent="0.5">
      <c r="A120" s="57"/>
      <c r="B120" s="58"/>
      <c r="C120" s="58"/>
      <c r="D120" s="26">
        <f t="shared" ref="D120:D124" si="5">B120+C120</f>
        <v>0</v>
      </c>
    </row>
    <row r="121" spans="1:6" x14ac:dyDescent="0.5">
      <c r="A121" s="57"/>
      <c r="B121" s="58"/>
      <c r="C121" s="58"/>
      <c r="D121" s="26">
        <f t="shared" si="5"/>
        <v>0</v>
      </c>
    </row>
    <row r="122" spans="1:6" x14ac:dyDescent="0.5">
      <c r="A122" s="57"/>
      <c r="B122" s="58"/>
      <c r="C122" s="58"/>
      <c r="D122" s="26">
        <f t="shared" si="5"/>
        <v>0</v>
      </c>
    </row>
    <row r="123" spans="1:6" x14ac:dyDescent="0.5">
      <c r="A123" s="57"/>
      <c r="B123" s="58"/>
      <c r="C123" s="58"/>
      <c r="D123" s="26">
        <f t="shared" si="5"/>
        <v>0</v>
      </c>
    </row>
    <row r="124" spans="1:6" x14ac:dyDescent="0.5">
      <c r="A124" s="123"/>
      <c r="B124" s="85"/>
      <c r="C124" s="85"/>
      <c r="D124" s="46">
        <f t="shared" si="5"/>
        <v>0</v>
      </c>
    </row>
    <row r="125" spans="1:6" x14ac:dyDescent="0.5">
      <c r="A125" s="195" t="s">
        <v>82</v>
      </c>
      <c r="B125" s="196"/>
      <c r="C125" s="196"/>
      <c r="D125" s="197"/>
    </row>
    <row r="126" spans="1:6" x14ac:dyDescent="0.5">
      <c r="A126" s="198"/>
      <c r="B126" s="199"/>
      <c r="C126" s="199"/>
      <c r="D126" s="200"/>
    </row>
    <row r="128" spans="1:6" s="96" customFormat="1" ht="25.15" customHeight="1" x14ac:dyDescent="0.45">
      <c r="A128" s="201" t="s">
        <v>92</v>
      </c>
      <c r="B128" s="202"/>
      <c r="C128" s="202"/>
      <c r="D128" s="202"/>
      <c r="E128" s="202"/>
      <c r="F128" s="203"/>
    </row>
    <row r="130" spans="1:8" x14ac:dyDescent="0.5">
      <c r="A130" s="10" t="s">
        <v>79</v>
      </c>
      <c r="B130" s="27">
        <f>DPNK!B5</f>
        <v>45658</v>
      </c>
      <c r="C130" s="28"/>
      <c r="D130" s="245" t="str">
        <f ca="1">IF(TODAY()-B130&gt;365,"Datum älter als 1 Jahr! Ggf im Blatt DPNK (erstes Tabellenblatt Blatt links) ändern","")</f>
        <v/>
      </c>
      <c r="E130" s="246"/>
      <c r="F130" s="246"/>
    </row>
    <row r="131" spans="1:8" x14ac:dyDescent="0.5">
      <c r="A131" s="97" t="s">
        <v>93</v>
      </c>
      <c r="B131" s="29" t="s">
        <v>20</v>
      </c>
      <c r="C131" s="204"/>
      <c r="D131" s="245"/>
      <c r="E131" s="246"/>
      <c r="F131" s="246"/>
    </row>
    <row r="132" spans="1:8" x14ac:dyDescent="0.5">
      <c r="A132" s="233" t="s">
        <v>80</v>
      </c>
      <c r="B132" s="30" t="s">
        <v>51</v>
      </c>
      <c r="C132" s="204"/>
      <c r="D132" s="245"/>
      <c r="E132" s="246"/>
      <c r="F132" s="246"/>
    </row>
    <row r="133" spans="1:8" x14ac:dyDescent="0.5">
      <c r="A133" s="234"/>
      <c r="B133" s="31" t="s">
        <v>52</v>
      </c>
      <c r="C133" s="32"/>
    </row>
    <row r="134" spans="1:8" x14ac:dyDescent="0.5">
      <c r="A134" s="33" t="str">
        <f>DPNK!A9</f>
        <v>Arbeitslosenversicherung</v>
      </c>
      <c r="B134" s="86" t="s">
        <v>53</v>
      </c>
      <c r="C134" s="34">
        <f>IF(B134=B$132,DPNK!B9,"")</f>
        <v>2.9499999999999998E-2</v>
      </c>
    </row>
    <row r="135" spans="1:8" x14ac:dyDescent="0.5">
      <c r="A135" s="33" t="str">
        <f>DPNK!A10</f>
        <v>Zuschlag Insolvenzentgeltsicherung</v>
      </c>
      <c r="B135" s="86" t="s">
        <v>53</v>
      </c>
      <c r="C135" s="34">
        <f>IF(B135=B$132,DPNK!B10,"")</f>
        <v>1E-3</v>
      </c>
    </row>
    <row r="136" spans="1:8" x14ac:dyDescent="0.5">
      <c r="A136" s="33" t="str">
        <f>DPNK!A11</f>
        <v>Pensionsversicherung ASVG</v>
      </c>
      <c r="B136" s="86" t="s">
        <v>53</v>
      </c>
      <c r="C136" s="34">
        <f>IF(B136=B$132,DPNK!B11,"")</f>
        <v>0.1255</v>
      </c>
    </row>
    <row r="137" spans="1:8" x14ac:dyDescent="0.5">
      <c r="A137" s="33" t="str">
        <f>DPNK!A12</f>
        <v>Krankenversicherung ASVG</v>
      </c>
      <c r="B137" s="86" t="s">
        <v>53</v>
      </c>
      <c r="C137" s="34">
        <f>IF(B137=B$132,DPNK!B12,"")</f>
        <v>3.78E-2</v>
      </c>
    </row>
    <row r="138" spans="1:8" x14ac:dyDescent="0.5">
      <c r="A138" s="33" t="str">
        <f>DPNK!A13</f>
        <v>Unfallversicherung</v>
      </c>
      <c r="B138" s="86" t="s">
        <v>53</v>
      </c>
      <c r="C138" s="34">
        <f>IF(B138=B$132,DPNK!B13,"")</f>
        <v>1.0999999999999999E-2</v>
      </c>
    </row>
    <row r="139" spans="1:8" x14ac:dyDescent="0.5">
      <c r="A139" s="33" t="str">
        <f>DPNK!A14</f>
        <v>Wohnbauförderungsbeitrag</v>
      </c>
      <c r="B139" s="86" t="s">
        <v>53</v>
      </c>
      <c r="C139" s="34">
        <f>IF(B139=B$132,DPNK!B14,"")</f>
        <v>5.0000000000000001E-3</v>
      </c>
    </row>
    <row r="140" spans="1:8" x14ac:dyDescent="0.5">
      <c r="A140" s="33" t="str">
        <f>DPNK!A15</f>
        <v>Schlechtwetterentschädigungsbeitrag</v>
      </c>
      <c r="B140" s="86" t="s">
        <v>51</v>
      </c>
      <c r="C140" s="34">
        <f>IF(B140=B$132,DPNK!B15,"")</f>
        <v>7.0000000000000001E-3</v>
      </c>
    </row>
    <row r="141" spans="1:8" x14ac:dyDescent="0.5">
      <c r="A141" s="33" t="str">
        <f>DPNK!A16</f>
        <v>Familienlastenausgleichsfonds</v>
      </c>
      <c r="B141" s="86" t="s">
        <v>53</v>
      </c>
      <c r="C141" s="34">
        <f>IF(B141=B$132,DPNK!B16,"")</f>
        <v>3.6999999999999998E-2</v>
      </c>
    </row>
    <row r="142" spans="1:8" x14ac:dyDescent="0.5">
      <c r="A142" s="33" t="str">
        <f>DPNK!A17</f>
        <v>#DG Zuschl. FLAF (KU2; Ø-Wert; Wert Bundesland?)</v>
      </c>
      <c r="B142" s="86" t="s">
        <v>53</v>
      </c>
      <c r="C142" s="34">
        <f>IF(B142=B$132,DPNK!B17,"")</f>
        <v>3.5999999999999999E-3</v>
      </c>
      <c r="D142" s="237" t="s">
        <v>112</v>
      </c>
      <c r="E142" s="238"/>
      <c r="F142" s="238"/>
      <c r="G142" s="238"/>
      <c r="H142" s="238"/>
    </row>
    <row r="143" spans="1:8" x14ac:dyDescent="0.5">
      <c r="A143" s="33" t="str">
        <f>DPNK!A18</f>
        <v>Mitarbeitervorsorge (Abfertigung Neu)</v>
      </c>
      <c r="B143" s="86" t="s">
        <v>51</v>
      </c>
      <c r="C143" s="34">
        <f>IF(B143=B$132,DPNK!B18,"")</f>
        <v>1.5299999999999999E-2</v>
      </c>
      <c r="D143" s="237"/>
      <c r="E143" s="238"/>
      <c r="F143" s="238"/>
      <c r="G143" s="238"/>
      <c r="H143" s="238"/>
    </row>
    <row r="144" spans="1:8" x14ac:dyDescent="0.5">
      <c r="A144" s="33" t="str">
        <f>DPNK!A19</f>
        <v>Kommunalsteuer</v>
      </c>
      <c r="B144" s="86" t="s">
        <v>53</v>
      </c>
      <c r="C144" s="34">
        <f>IF(B144=B$132,DPNK!B19,"")</f>
        <v>0.03</v>
      </c>
    </row>
    <row r="145" spans="1:8" x14ac:dyDescent="0.5">
      <c r="A145" s="33" t="str">
        <f>DPNK!A20</f>
        <v># frei verfügbar</v>
      </c>
      <c r="B145" s="86" t="s">
        <v>52</v>
      </c>
      <c r="C145" s="34" t="str">
        <f>IF(B145=B$132,DPNK!B20,"")</f>
        <v/>
      </c>
    </row>
    <row r="146" spans="1:8" x14ac:dyDescent="0.5">
      <c r="A146" s="35" t="str">
        <f>DPNK!A21</f>
        <v># frei verfügbar</v>
      </c>
      <c r="B146" s="86" t="s">
        <v>52</v>
      </c>
      <c r="C146" s="36" t="str">
        <f>IF(B146=B$132,DPNK!B21,"")</f>
        <v/>
      </c>
    </row>
    <row r="147" spans="1:8" x14ac:dyDescent="0.5">
      <c r="A147" s="37" t="s">
        <v>17</v>
      </c>
      <c r="B147" s="38"/>
      <c r="C147" s="39">
        <f>SUM(C134:C146)</f>
        <v>0.30269999999999997</v>
      </c>
    </row>
    <row r="148" spans="1:8" x14ac:dyDescent="0.5">
      <c r="A148" s="40"/>
      <c r="B148" s="41"/>
      <c r="C148" s="41"/>
      <c r="D148" s="41"/>
      <c r="E148" s="41"/>
    </row>
    <row r="149" spans="1:8" ht="15.75" customHeight="1" x14ac:dyDescent="0.5">
      <c r="A149" s="219" t="s">
        <v>94</v>
      </c>
      <c r="B149" s="98"/>
      <c r="C149" s="98"/>
      <c r="D149" s="99"/>
      <c r="E149" s="205" t="s">
        <v>62</v>
      </c>
      <c r="F149" s="221" t="s">
        <v>128</v>
      </c>
      <c r="G149" s="222"/>
      <c r="H149" s="223"/>
    </row>
    <row r="150" spans="1:8" x14ac:dyDescent="0.5">
      <c r="A150" s="220"/>
      <c r="B150" s="100"/>
      <c r="C150" s="100"/>
      <c r="D150" s="101"/>
      <c r="E150" s="206"/>
      <c r="F150" s="224"/>
      <c r="G150" s="225"/>
      <c r="H150" s="226"/>
    </row>
    <row r="151" spans="1:8" x14ac:dyDescent="0.5">
      <c r="A151" s="207" t="s">
        <v>18</v>
      </c>
      <c r="B151" s="208"/>
      <c r="C151" s="208"/>
      <c r="D151" s="209"/>
      <c r="E151" s="206" t="s">
        <v>19</v>
      </c>
      <c r="F151" s="224"/>
      <c r="G151" s="225"/>
      <c r="H151" s="226"/>
    </row>
    <row r="152" spans="1:8" x14ac:dyDescent="0.5">
      <c r="A152" s="210" t="s">
        <v>72</v>
      </c>
      <c r="B152" s="211"/>
      <c r="C152" s="212"/>
      <c r="D152" s="42" t="s">
        <v>56</v>
      </c>
      <c r="E152" s="102">
        <v>0.2331</v>
      </c>
      <c r="F152" s="224"/>
      <c r="G152" s="225"/>
      <c r="H152" s="226"/>
    </row>
    <row r="153" spans="1:8" x14ac:dyDescent="0.5">
      <c r="A153" s="213" t="s">
        <v>54</v>
      </c>
      <c r="B153" s="214"/>
      <c r="C153" s="215"/>
      <c r="D153" s="43" t="s">
        <v>57</v>
      </c>
      <c r="E153" s="103">
        <v>0</v>
      </c>
      <c r="F153" s="224"/>
      <c r="G153" s="225"/>
      <c r="H153" s="226"/>
    </row>
    <row r="154" spans="1:8" x14ac:dyDescent="0.5">
      <c r="A154" s="213" t="s">
        <v>55</v>
      </c>
      <c r="B154" s="214"/>
      <c r="C154" s="215"/>
      <c r="D154" s="43" t="s">
        <v>58</v>
      </c>
      <c r="E154" s="103">
        <v>0</v>
      </c>
      <c r="F154" s="224"/>
      <c r="G154" s="225"/>
      <c r="H154" s="226"/>
    </row>
    <row r="155" spans="1:8" x14ac:dyDescent="0.5">
      <c r="A155" s="216" t="s">
        <v>60</v>
      </c>
      <c r="B155" s="217"/>
      <c r="C155" s="218"/>
      <c r="D155" s="44" t="s">
        <v>59</v>
      </c>
      <c r="E155" s="104">
        <v>0.60319999999999996</v>
      </c>
      <c r="F155" s="224"/>
      <c r="G155" s="225"/>
      <c r="H155" s="226"/>
    </row>
    <row r="156" spans="1:8" x14ac:dyDescent="0.5">
      <c r="A156" s="230" t="s">
        <v>11</v>
      </c>
      <c r="B156" s="231"/>
      <c r="C156" s="232"/>
      <c r="D156" s="45" t="s">
        <v>61</v>
      </c>
      <c r="E156" s="105">
        <f>SUM(E152:E155)</f>
        <v>0.83629999999999993</v>
      </c>
      <c r="F156" s="224"/>
      <c r="G156" s="225"/>
      <c r="H156" s="226"/>
    </row>
    <row r="157" spans="1:8" x14ac:dyDescent="0.5">
      <c r="A157" s="194"/>
      <c r="B157" s="194"/>
      <c r="C157" s="194"/>
      <c r="D157" s="194"/>
      <c r="E157" s="194"/>
      <c r="F157" s="224"/>
      <c r="G157" s="225"/>
      <c r="H157" s="226"/>
    </row>
    <row r="158" spans="1:8" x14ac:dyDescent="0.5">
      <c r="A158" s="235" t="s">
        <v>127</v>
      </c>
      <c r="B158" s="235"/>
      <c r="C158" s="235"/>
      <c r="D158" s="235"/>
      <c r="E158" s="236"/>
      <c r="F158" s="227"/>
      <c r="G158" s="228"/>
      <c r="H158" s="229"/>
    </row>
    <row r="159" spans="1:8" x14ac:dyDescent="0.5">
      <c r="A159" s="235"/>
      <c r="B159" s="235"/>
      <c r="C159" s="235"/>
      <c r="D159" s="235"/>
      <c r="E159" s="235"/>
    </row>
    <row r="160" spans="1:8" x14ac:dyDescent="0.5">
      <c r="A160" s="235"/>
      <c r="B160" s="235"/>
      <c r="C160" s="235"/>
      <c r="D160" s="235"/>
      <c r="E160" s="235"/>
    </row>
    <row r="161" spans="1:5" x14ac:dyDescent="0.5">
      <c r="A161" s="235"/>
      <c r="B161" s="235"/>
      <c r="C161" s="235"/>
      <c r="D161" s="235"/>
      <c r="E161" s="235"/>
    </row>
    <row r="162" spans="1:5" x14ac:dyDescent="0.5">
      <c r="A162" s="235"/>
      <c r="B162" s="235"/>
      <c r="C162" s="235"/>
      <c r="D162" s="235"/>
      <c r="E162" s="235"/>
    </row>
  </sheetData>
  <sheetProtection algorithmName="SHA-512" hashValue="9vH8npZEyqwyI3/mSlWwGENtkeiAfjSm40EzQJyP83wVr8ZwR6WEsyI5azIYOaDv3MnyMbMxRKI/Y2d536B7oQ==" saltValue="4/zDP3gPfGZ8JVKo4SMPuw==" spinCount="100000" sheet="1" formatColumns="0" selectLockedCells="1"/>
  <mergeCells count="46">
    <mergeCell ref="G2:H2"/>
    <mergeCell ref="E2:F2"/>
    <mergeCell ref="A96:D96"/>
    <mergeCell ref="A34:F34"/>
    <mergeCell ref="A36:C36"/>
    <mergeCell ref="A61:C63"/>
    <mergeCell ref="A66:C66"/>
    <mergeCell ref="E36:F36"/>
    <mergeCell ref="E37:F51"/>
    <mergeCell ref="G5:I6"/>
    <mergeCell ref="D37:D38"/>
    <mergeCell ref="A1:F1"/>
    <mergeCell ref="B3:F3"/>
    <mergeCell ref="E4:F4"/>
    <mergeCell ref="A5:A6"/>
    <mergeCell ref="B5:B6"/>
    <mergeCell ref="C5:C6"/>
    <mergeCell ref="D5:D6"/>
    <mergeCell ref="E5:E6"/>
    <mergeCell ref="F5:F6"/>
    <mergeCell ref="B2:D2"/>
    <mergeCell ref="A98:A99"/>
    <mergeCell ref="B98:D98"/>
    <mergeCell ref="A112:A113"/>
    <mergeCell ref="B112:D112"/>
    <mergeCell ref="D130:F132"/>
    <mergeCell ref="A117:A118"/>
    <mergeCell ref="B117:D117"/>
    <mergeCell ref="E97:G99"/>
    <mergeCell ref="E108:G111"/>
    <mergeCell ref="A157:E157"/>
    <mergeCell ref="A125:D126"/>
    <mergeCell ref="A128:F128"/>
    <mergeCell ref="C131:C132"/>
    <mergeCell ref="E149:E151"/>
    <mergeCell ref="A151:D151"/>
    <mergeCell ref="A152:C152"/>
    <mergeCell ref="A153:C153"/>
    <mergeCell ref="A154:C154"/>
    <mergeCell ref="A155:C155"/>
    <mergeCell ref="A149:A150"/>
    <mergeCell ref="F149:H158"/>
    <mergeCell ref="A156:C156"/>
    <mergeCell ref="A132:A133"/>
    <mergeCell ref="A158:E162"/>
    <mergeCell ref="D142:H143"/>
  </mergeCells>
  <conditionalFormatting sqref="A134:A146">
    <cfRule type="expression" dxfId="3" priority="1">
      <formula>($B134&lt;&gt;"Ja")</formula>
    </cfRule>
  </conditionalFormatting>
  <dataValidations count="10">
    <dataValidation type="decimal" errorStyle="warning" allowBlank="1" showInputMessage="1" showErrorMessage="1" error="Wert erscheint hoch oder negative Werte nicht zulässig! Eingabe prüfen!" sqref="C134:C146" xr:uid="{AE26C683-94E9-4B0E-85BF-901EB5FA5232}">
      <formula1>0</formula1>
      <formula2>0.15</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68D27CAD-A2BD-4F46-BCD3-AA60E3421F15}">
      <formula1>0</formula1>
      <formula2>B110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3F642529-96AD-40CB-9EC6-8B539CD3317D}">
      <formula1>0</formula1>
      <formula2>B109</formula2>
    </dataValidation>
    <dataValidation type="decimal" errorStyle="warning" allowBlank="1" showInputMessage="1" showErrorMessage="1" error="Auffällige Eingabe. IdR ist die im KollV vorgesehene arbeitszeit kürzer als 40 Std pro Woche!" sqref="C37" xr:uid="{6BC3BEBF-512C-4838-BA42-461ABF63F796}">
      <formula1>35</formula1>
      <formula2>40</formula2>
    </dataValidation>
    <dataValidation type="decimal" errorStyle="warning" allowBlank="1" showInputMessage="1" showErrorMessage="1" error="Ihre Eingabe ist größer als 5 mal der Beitragsfreibetrag je Woche!" sqref="B120:B124" xr:uid="{5932DF3A-A944-4DA9-B523-41CA830CF60D}">
      <formula1>0</formula1>
      <formula2>5*B98</formula2>
    </dataValidation>
    <dataValidation type="date" operator="greaterThan" allowBlank="1" showInputMessage="1" showErrorMessage="1" error="Datum eingeben (TT.MM.JJJJ)." sqref="B4" xr:uid="{C6CFFA19-2DD6-4A1F-A07A-16BBDD3E1F3D}">
      <formula1>42369</formula1>
    </dataValidation>
    <dataValidation type="list" showInputMessage="1" showErrorMessage="1" sqref="B134:B146" xr:uid="{27BE88D0-C2C3-42A4-8513-3BDD11284FB6}">
      <formula1>$B$132:$B$133</formula1>
    </dataValidation>
    <dataValidation operator="greaterThan" allowBlank="1" showInputMessage="1" showErrorMessage="1" error="Bitte ein gültiges Datum eingeben! (TT.MM.JJJJ)" sqref="C130" xr:uid="{F7075B9A-31CB-42D8-9B67-7CDA3F81B0A0}"/>
    <dataValidation type="decimal" errorStyle="warning" allowBlank="1" showInputMessage="1" showErrorMessage="1" error="SV-Freiheit besteht nur bis zur Höchstgrenze (Beitragsfrei maximal). Ihre Eingabe ist größer als die Freibetragsgrenze! Bitte auf die Spalte &quot;SV-pflichtig&quot; aufteilen." sqref="B111" xr:uid="{59ADB65F-964A-4637-BF36-5FE404490CDC}">
      <formula1>0</formula1>
      <formula2>#REF!</formula2>
    </dataValidation>
    <dataValidation type="decimal" errorStyle="warning" operator="lessThanOrEqual" allowBlank="1" showInputMessage="1" showErrorMessage="1" error="SV-Freiheit besteht nur bis zur Höchstgrenze (Beitragsfrei maximal). Ihre Eingabe ist größer als die Freibetragsgrenze! Bitte auf die Spalte &quot;SV-pflichtig&quot; aufteilen." sqref="B100:B110" xr:uid="{F356EEED-A938-4B6E-B2CF-550A4A2D5F65}">
      <formula1>B$97</formula1>
    </dataValidation>
  </dataValidation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85E52-0F82-4B0C-899C-E39E48A58B2E}">
  <sheetPr codeName="Tabelle14">
    <tabColor rgb="FF92D050"/>
  </sheetPr>
  <dimension ref="A1:J162"/>
  <sheetViews>
    <sheetView showGridLines="0" zoomScaleNormal="100" workbookViewId="0">
      <selection activeCell="B101" sqref="B101"/>
    </sheetView>
  </sheetViews>
  <sheetFormatPr baseColWidth="10" defaultColWidth="12.86328125" defaultRowHeight="15.75" x14ac:dyDescent="0.5"/>
  <cols>
    <col min="1" max="1" width="37.59765625" style="12" customWidth="1"/>
    <col min="2" max="2" width="12.73046875" style="12" customWidth="1"/>
    <col min="3" max="4" width="12" style="12" customWidth="1"/>
    <col min="5" max="16384" width="12.86328125" style="12"/>
  </cols>
  <sheetData>
    <row r="1" spans="1:10" ht="108.4" customHeight="1" x14ac:dyDescent="0.5">
      <c r="A1" s="284" t="s">
        <v>133</v>
      </c>
      <c r="B1" s="285"/>
      <c r="C1" s="285"/>
      <c r="D1" s="285"/>
      <c r="E1" s="285"/>
      <c r="F1" s="286"/>
      <c r="I1" s="92" t="s">
        <v>81</v>
      </c>
      <c r="J1" s="92" t="str">
        <f ca="1">MID(CELL("Dateiname",A1),SEARCH("[",CELL("Dateiname",A1))+1,SEARCH("]",CELL("Dateiname",A1))-SEARCH("[",CELL("Dateiname",A1))-1)</f>
        <v>K3_EuM_Quelle.xlsx</v>
      </c>
    </row>
    <row r="2" spans="1:10" ht="80.099999999999994" customHeight="1" thickBot="1" x14ac:dyDescent="0.55000000000000004">
      <c r="A2" s="106" t="str">
        <f ca="1">"Info zum Dateinamen (.xlsx) und zum Blattnamen die im Kalk-TOOL zeichenident eingegeben werden müssen. (Dieses Blatt ist das "&amp;_xlfn.SHEET(A1)&amp;"-te von "&amp;_xlfn.SHEETS()&amp;" Blättern in dieser Datei ["&amp;B2&amp;"])"</f>
        <v>Info zum Dateinamen (.xlsx) und zum Blattnamen die im Kalk-TOOL zeichenident eingegeben werden müssen. (Dieses Blatt ist das 3-te von 5 Blättern in dieser Datei [K3_EuM_Quelle])</v>
      </c>
      <c r="B2" s="287" t="str">
        <f ca="1">MID(J1,1,SEARCH(".",J1)-1)</f>
        <v>K3_EuM_Quelle</v>
      </c>
      <c r="C2" s="288"/>
      <c r="D2" s="289"/>
      <c r="E2" s="287" t="str">
        <f ca="1">MID(CELL("Dateiname",$A$1),FIND("]", CELL("Dateiname",$A$1))+1,31)</f>
        <v>VORLAGE1</v>
      </c>
      <c r="F2" s="289"/>
      <c r="G2" s="270" t="str">
        <f ca="1">IF(ISERROR(FIND("-",B2&amp;E2)),IF(ISERROR(FIND("+",B2&amp;E2)),IF(ISERROR(FIND(":",B2&amp;E2)),IF(ISERROR(FIND("'",B2&amp;E2)),IF(ISERROR(FIND(";",B2&amp;E2)),IF(ISERROR(FIND("!",B2&amp;E2)),IF(ISERROR(FIND("§",B2&amp;E2)),IF(ISERROR(FIND("$",B2&amp;E2)),IF(ISERROR(FIND(" ",B2&amp;E2)),IF(ISERROR(FIND("(",B2&amp;E2)),IF(ISERROR(FIND(")",B2&amp;E2)),IF(ISERROR(FIND("/",B2&amp;E2)),IF(ISERROR(FIND("*",B2&amp;E2)),IF(ISERROR(FIND("&amp;",B2&amp;E2)),IF(ISERROR(FIND("@",B2&amp;E2)),IF(ISERROR(FIND("[",B2&amp;E2)),IF(ISERROR(FIND("]",B2&amp;E2)),IF(ISERROR(FIND("%",B2&amp;E2)),IF(ISERROR(FIND(".",B2&amp;E2)),IF(ISERROR(FIND("=",B2&amp;E2)),IF(ISERROR(FIND(" ",B2&amp;E2)),IF(ISERROR(FIND(" ",B2&amp;E2)),IF(ISERROR(FIND(" ",B2&amp;E2)),IF(ISERROR(FIND(" ",B2&amp;E2)),IF(ISERROR(FIND(" ",B2&amp;E2)),IF(ISERROR(FIND(" ",B2&amp;E2)),IF(ISERROR(FIND("ß",B2&amp;E2)),IF(ISERROR(FIND("´",B2&amp;E2)),IF(ISERROR(FIND("`",B2&amp;E2)),IF(ISERROR(FIND("?",B2&amp;E2)),IF(ISERROR(FIND("&lt;",B2&amp;E2)),IF(ISERROR(FIND("&gt;",A12)),"",I1),I1),I1),I1),I1),I1),I1),I1),I1),I1),I1),I1),I1),I1),I1),I1),I1),I1),I1),I1),I1),I1),I1),I1),I1),I1),I1),I1),I1),I1),I1),I1)</f>
        <v/>
      </c>
      <c r="H2" s="271"/>
    </row>
    <row r="3" spans="1:10" ht="30" customHeight="1" thickTop="1" thickBot="1" x14ac:dyDescent="0.55000000000000004">
      <c r="A3" s="110" t="s">
        <v>95</v>
      </c>
      <c r="B3" s="257"/>
      <c r="C3" s="258"/>
      <c r="D3" s="258"/>
      <c r="E3" s="258"/>
      <c r="F3" s="259"/>
      <c r="G3" s="129" t="str">
        <f ca="1">IF(TODAY()-B4&gt;365,"KollV-Datum älter als 1 Jahr!","")</f>
        <v>KollV-Datum älter als 1 Jahr!</v>
      </c>
    </row>
    <row r="4" spans="1:10" ht="16.149999999999999" thickTop="1" x14ac:dyDescent="0.5">
      <c r="A4" s="107" t="s">
        <v>84</v>
      </c>
      <c r="B4" s="108">
        <v>43831</v>
      </c>
      <c r="C4" s="107" t="s">
        <v>83</v>
      </c>
      <c r="D4" s="109">
        <v>1</v>
      </c>
      <c r="E4" s="260" t="s">
        <v>0</v>
      </c>
      <c r="F4" s="261"/>
      <c r="G4" s="130" t="str">
        <f>IF(D4="","Faktor zur Umrechnung, bzw 1,0 eintragen.","")</f>
        <v/>
      </c>
    </row>
    <row r="5" spans="1:10" ht="15.75" customHeight="1" x14ac:dyDescent="0.5">
      <c r="A5" s="262" t="s">
        <v>85</v>
      </c>
      <c r="B5" s="185" t="s">
        <v>86</v>
      </c>
      <c r="C5" s="185" t="s">
        <v>87</v>
      </c>
      <c r="D5" s="264" t="s">
        <v>77</v>
      </c>
      <c r="E5" s="185" t="s">
        <v>78</v>
      </c>
      <c r="F5" s="264" t="s">
        <v>1</v>
      </c>
      <c r="G5" s="250" t="str">
        <f>"Info: Der Faktor von "&amp;TEXT(D4,"0,000000")&amp;" stellt einen Teiler von "&amp;TEXT(1/D4,"0,00")&amp;" dar."</f>
        <v>Info: Der Faktor von 1,000000 stellt einen Teiler von 1,00 dar.</v>
      </c>
      <c r="H5" s="251"/>
      <c r="I5" s="251"/>
    </row>
    <row r="6" spans="1:10" x14ac:dyDescent="0.5">
      <c r="A6" s="263"/>
      <c r="B6" s="186"/>
      <c r="C6" s="186"/>
      <c r="D6" s="265"/>
      <c r="E6" s="186"/>
      <c r="F6" s="266"/>
      <c r="G6" s="250"/>
      <c r="H6" s="251"/>
      <c r="I6" s="251"/>
    </row>
    <row r="7" spans="1:10" x14ac:dyDescent="0.5">
      <c r="A7" s="115" t="s">
        <v>120</v>
      </c>
      <c r="B7" s="114"/>
      <c r="C7" s="59"/>
      <c r="D7" s="13">
        <f t="shared" ref="D7:D32" si="0">B7*$D$4</f>
        <v>0</v>
      </c>
      <c r="E7" s="94"/>
      <c r="F7" s="14">
        <f>D7*E7</f>
        <v>0</v>
      </c>
    </row>
    <row r="8" spans="1:10" x14ac:dyDescent="0.5">
      <c r="A8" s="116" t="s">
        <v>124</v>
      </c>
      <c r="B8" s="82"/>
      <c r="C8" s="60"/>
      <c r="D8" s="6">
        <f t="shared" si="0"/>
        <v>0</v>
      </c>
      <c r="E8" s="95"/>
      <c r="F8" s="7">
        <f t="shared" ref="F8:F32" si="1">D8*E8</f>
        <v>0</v>
      </c>
    </row>
    <row r="9" spans="1:10" x14ac:dyDescent="0.5">
      <c r="A9" s="116" t="s">
        <v>125</v>
      </c>
      <c r="B9" s="82"/>
      <c r="C9" s="60"/>
      <c r="D9" s="6">
        <f t="shared" si="0"/>
        <v>0</v>
      </c>
      <c r="E9" s="95"/>
      <c r="F9" s="7">
        <f t="shared" si="1"/>
        <v>0</v>
      </c>
      <c r="H9" s="15"/>
    </row>
    <row r="10" spans="1:10" x14ac:dyDescent="0.5">
      <c r="A10" s="116" t="s">
        <v>121</v>
      </c>
      <c r="B10" s="82"/>
      <c r="C10" s="60"/>
      <c r="D10" s="6">
        <f t="shared" si="0"/>
        <v>0</v>
      </c>
      <c r="E10" s="95"/>
      <c r="F10" s="7">
        <f t="shared" si="1"/>
        <v>0</v>
      </c>
    </row>
    <row r="11" spans="1:10" x14ac:dyDescent="0.5">
      <c r="A11" s="116" t="s">
        <v>122</v>
      </c>
      <c r="B11" s="82"/>
      <c r="C11" s="60"/>
      <c r="D11" s="6">
        <f t="shared" si="0"/>
        <v>0</v>
      </c>
      <c r="E11" s="95"/>
      <c r="F11" s="7">
        <f t="shared" si="1"/>
        <v>0</v>
      </c>
    </row>
    <row r="12" spans="1:10" x14ac:dyDescent="0.5">
      <c r="A12" s="116" t="s">
        <v>123</v>
      </c>
      <c r="B12" s="82"/>
      <c r="C12" s="60"/>
      <c r="D12" s="6">
        <f t="shared" si="0"/>
        <v>0</v>
      </c>
      <c r="E12" s="95"/>
      <c r="F12" s="7">
        <f t="shared" si="1"/>
        <v>0</v>
      </c>
    </row>
    <row r="13" spans="1:10" x14ac:dyDescent="0.5">
      <c r="A13" s="116"/>
      <c r="B13" s="82"/>
      <c r="C13" s="60"/>
      <c r="D13" s="6">
        <f t="shared" si="0"/>
        <v>0</v>
      </c>
      <c r="E13" s="95"/>
      <c r="F13" s="7">
        <f t="shared" si="1"/>
        <v>0</v>
      </c>
    </row>
    <row r="14" spans="1:10" x14ac:dyDescent="0.5">
      <c r="A14" s="116"/>
      <c r="B14" s="82"/>
      <c r="C14" s="60"/>
      <c r="D14" s="6">
        <f t="shared" si="0"/>
        <v>0</v>
      </c>
      <c r="E14" s="95"/>
      <c r="F14" s="7">
        <f t="shared" si="1"/>
        <v>0</v>
      </c>
    </row>
    <row r="15" spans="1:10" x14ac:dyDescent="0.5">
      <c r="A15" s="116"/>
      <c r="B15" s="82"/>
      <c r="C15" s="60"/>
      <c r="D15" s="6">
        <f t="shared" si="0"/>
        <v>0</v>
      </c>
      <c r="E15" s="95"/>
      <c r="F15" s="7">
        <f t="shared" si="1"/>
        <v>0</v>
      </c>
    </row>
    <row r="16" spans="1:10" x14ac:dyDescent="0.5">
      <c r="A16" s="116"/>
      <c r="B16" s="82"/>
      <c r="C16" s="60"/>
      <c r="D16" s="6">
        <f t="shared" si="0"/>
        <v>0</v>
      </c>
      <c r="E16" s="95"/>
      <c r="F16" s="7">
        <f t="shared" si="1"/>
        <v>0</v>
      </c>
    </row>
    <row r="17" spans="1:6" x14ac:dyDescent="0.5">
      <c r="A17" s="57"/>
      <c r="B17" s="58"/>
      <c r="C17" s="60"/>
      <c r="D17" s="6">
        <f t="shared" si="0"/>
        <v>0</v>
      </c>
      <c r="E17" s="93"/>
      <c r="F17" s="7">
        <f t="shared" si="1"/>
        <v>0</v>
      </c>
    </row>
    <row r="18" spans="1:6" x14ac:dyDescent="0.5">
      <c r="A18" s="57"/>
      <c r="B18" s="58"/>
      <c r="C18" s="60"/>
      <c r="D18" s="6">
        <f t="shared" si="0"/>
        <v>0</v>
      </c>
      <c r="E18" s="93"/>
      <c r="F18" s="7">
        <f t="shared" si="1"/>
        <v>0</v>
      </c>
    </row>
    <row r="19" spans="1:6" x14ac:dyDescent="0.5">
      <c r="A19" s="57"/>
      <c r="B19" s="58"/>
      <c r="C19" s="60"/>
      <c r="D19" s="6">
        <f t="shared" si="0"/>
        <v>0</v>
      </c>
      <c r="E19" s="93"/>
      <c r="F19" s="7">
        <f t="shared" si="1"/>
        <v>0</v>
      </c>
    </row>
    <row r="20" spans="1:6" x14ac:dyDescent="0.5">
      <c r="A20" s="57"/>
      <c r="B20" s="58"/>
      <c r="C20" s="60"/>
      <c r="D20" s="6">
        <f t="shared" si="0"/>
        <v>0</v>
      </c>
      <c r="E20" s="93"/>
      <c r="F20" s="7">
        <f t="shared" si="1"/>
        <v>0</v>
      </c>
    </row>
    <row r="21" spans="1:6" x14ac:dyDescent="0.5">
      <c r="A21" s="57"/>
      <c r="B21" s="58"/>
      <c r="C21" s="60"/>
      <c r="D21" s="6">
        <f t="shared" si="0"/>
        <v>0</v>
      </c>
      <c r="E21" s="93"/>
      <c r="F21" s="7">
        <f t="shared" si="1"/>
        <v>0</v>
      </c>
    </row>
    <row r="22" spans="1:6" x14ac:dyDescent="0.5">
      <c r="A22" s="57"/>
      <c r="B22" s="58"/>
      <c r="C22" s="60"/>
      <c r="D22" s="6">
        <f t="shared" si="0"/>
        <v>0</v>
      </c>
      <c r="E22" s="93"/>
      <c r="F22" s="7">
        <f t="shared" si="1"/>
        <v>0</v>
      </c>
    </row>
    <row r="23" spans="1:6" x14ac:dyDescent="0.5">
      <c r="A23" s="57"/>
      <c r="B23" s="58"/>
      <c r="C23" s="60"/>
      <c r="D23" s="6">
        <f t="shared" si="0"/>
        <v>0</v>
      </c>
      <c r="E23" s="93"/>
      <c r="F23" s="7">
        <f t="shared" si="1"/>
        <v>0</v>
      </c>
    </row>
    <row r="24" spans="1:6" x14ac:dyDescent="0.5">
      <c r="A24" s="57"/>
      <c r="B24" s="58"/>
      <c r="C24" s="60"/>
      <c r="D24" s="6">
        <f t="shared" si="0"/>
        <v>0</v>
      </c>
      <c r="E24" s="93"/>
      <c r="F24" s="7">
        <f t="shared" si="1"/>
        <v>0</v>
      </c>
    </row>
    <row r="25" spans="1:6" x14ac:dyDescent="0.5">
      <c r="A25" s="57"/>
      <c r="B25" s="58"/>
      <c r="C25" s="60"/>
      <c r="D25" s="6">
        <f t="shared" si="0"/>
        <v>0</v>
      </c>
      <c r="E25" s="93"/>
      <c r="F25" s="7">
        <f t="shared" si="1"/>
        <v>0</v>
      </c>
    </row>
    <row r="26" spans="1:6" x14ac:dyDescent="0.5">
      <c r="A26" s="57"/>
      <c r="B26" s="58"/>
      <c r="C26" s="60"/>
      <c r="D26" s="6">
        <f t="shared" si="0"/>
        <v>0</v>
      </c>
      <c r="E26" s="93"/>
      <c r="F26" s="7">
        <f t="shared" si="1"/>
        <v>0</v>
      </c>
    </row>
    <row r="27" spans="1:6" x14ac:dyDescent="0.5">
      <c r="A27" s="57"/>
      <c r="B27" s="58"/>
      <c r="C27" s="60"/>
      <c r="D27" s="6">
        <f t="shared" si="0"/>
        <v>0</v>
      </c>
      <c r="E27" s="93"/>
      <c r="F27" s="7">
        <f t="shared" si="1"/>
        <v>0</v>
      </c>
    </row>
    <row r="28" spans="1:6" x14ac:dyDescent="0.5">
      <c r="A28" s="57"/>
      <c r="B28" s="58"/>
      <c r="C28" s="60"/>
      <c r="D28" s="6">
        <f t="shared" si="0"/>
        <v>0</v>
      </c>
      <c r="E28" s="93"/>
      <c r="F28" s="7">
        <f t="shared" si="1"/>
        <v>0</v>
      </c>
    </row>
    <row r="29" spans="1:6" x14ac:dyDescent="0.5">
      <c r="A29" s="57"/>
      <c r="B29" s="58"/>
      <c r="C29" s="60"/>
      <c r="D29" s="6">
        <f t="shared" si="0"/>
        <v>0</v>
      </c>
      <c r="E29" s="93"/>
      <c r="F29" s="7">
        <f t="shared" si="1"/>
        <v>0</v>
      </c>
    </row>
    <row r="30" spans="1:6" x14ac:dyDescent="0.5">
      <c r="A30" s="57"/>
      <c r="B30" s="58"/>
      <c r="C30" s="60"/>
      <c r="D30" s="6">
        <f t="shared" si="0"/>
        <v>0</v>
      </c>
      <c r="E30" s="93"/>
      <c r="F30" s="7">
        <f t="shared" si="1"/>
        <v>0</v>
      </c>
    </row>
    <row r="31" spans="1:6" x14ac:dyDescent="0.5">
      <c r="A31" s="57"/>
      <c r="B31" s="58"/>
      <c r="C31" s="60"/>
      <c r="D31" s="6">
        <f t="shared" si="0"/>
        <v>0</v>
      </c>
      <c r="E31" s="93"/>
      <c r="F31" s="7">
        <f t="shared" si="1"/>
        <v>0</v>
      </c>
    </row>
    <row r="32" spans="1:6" x14ac:dyDescent="0.5">
      <c r="A32" s="57"/>
      <c r="B32" s="58"/>
      <c r="C32" s="60"/>
      <c r="D32" s="6">
        <f t="shared" si="0"/>
        <v>0</v>
      </c>
      <c r="E32" s="93"/>
      <c r="F32" s="7">
        <f t="shared" si="1"/>
        <v>0</v>
      </c>
    </row>
    <row r="33" spans="1:6" x14ac:dyDescent="0.5">
      <c r="A33" s="47"/>
      <c r="B33" s="7"/>
      <c r="C33" s="49"/>
      <c r="D33" s="8"/>
      <c r="E33" s="48"/>
      <c r="F33" s="9"/>
    </row>
    <row r="34" spans="1:6" x14ac:dyDescent="0.5">
      <c r="A34" s="275" t="s">
        <v>2</v>
      </c>
      <c r="B34" s="276"/>
      <c r="C34" s="276"/>
      <c r="D34" s="276"/>
      <c r="E34" s="276"/>
      <c r="F34" s="277"/>
    </row>
    <row r="36" spans="1:6" x14ac:dyDescent="0.5">
      <c r="A36" s="272" t="s">
        <v>88</v>
      </c>
      <c r="B36" s="273"/>
      <c r="C36" s="274"/>
      <c r="E36" s="281" t="s">
        <v>96</v>
      </c>
      <c r="F36" s="282"/>
    </row>
    <row r="37" spans="1:6" ht="15.75" customHeight="1" x14ac:dyDescent="0.5">
      <c r="A37" s="16" t="s">
        <v>101</v>
      </c>
      <c r="B37" s="17"/>
      <c r="C37" s="61"/>
      <c r="D37" s="290" t="str">
        <f>IF(C37="","Arb.-Zeit eintragen!","")</f>
        <v>Arb.-Zeit eintragen!</v>
      </c>
      <c r="E37" s="224" t="s">
        <v>97</v>
      </c>
      <c r="F37" s="226"/>
    </row>
    <row r="38" spans="1:6" ht="18" x14ac:dyDescent="0.5">
      <c r="A38" s="16" t="s">
        <v>102</v>
      </c>
      <c r="B38" s="18" t="s">
        <v>21</v>
      </c>
      <c r="C38" s="18" t="s">
        <v>3</v>
      </c>
      <c r="D38" s="290"/>
      <c r="E38" s="224"/>
      <c r="F38" s="226"/>
    </row>
    <row r="39" spans="1:6" x14ac:dyDescent="0.5">
      <c r="A39" s="115"/>
      <c r="B39" s="68"/>
      <c r="C39" s="69"/>
      <c r="E39" s="224"/>
      <c r="F39" s="226"/>
    </row>
    <row r="40" spans="1:6" x14ac:dyDescent="0.5">
      <c r="A40" s="116"/>
      <c r="B40" s="70"/>
      <c r="C40" s="71"/>
      <c r="E40" s="224"/>
      <c r="F40" s="226"/>
    </row>
    <row r="41" spans="1:6" x14ac:dyDescent="0.5">
      <c r="A41" s="116"/>
      <c r="B41" s="70"/>
      <c r="C41" s="71"/>
      <c r="E41" s="224"/>
      <c r="F41" s="226"/>
    </row>
    <row r="42" spans="1:6" x14ac:dyDescent="0.5">
      <c r="A42" s="116"/>
      <c r="B42" s="70"/>
      <c r="C42" s="71"/>
      <c r="E42" s="224"/>
      <c r="F42" s="226"/>
    </row>
    <row r="43" spans="1:6" x14ac:dyDescent="0.5">
      <c r="A43" s="116"/>
      <c r="B43" s="70"/>
      <c r="C43" s="71"/>
      <c r="E43" s="224"/>
      <c r="F43" s="226"/>
    </row>
    <row r="44" spans="1:6" x14ac:dyDescent="0.5">
      <c r="A44" s="116"/>
      <c r="B44" s="70"/>
      <c r="C44" s="71"/>
      <c r="E44" s="224"/>
      <c r="F44" s="226"/>
    </row>
    <row r="45" spans="1:6" x14ac:dyDescent="0.5">
      <c r="A45" s="57"/>
      <c r="B45" s="64"/>
      <c r="C45" s="65"/>
      <c r="E45" s="224"/>
      <c r="F45" s="226"/>
    </row>
    <row r="46" spans="1:6" x14ac:dyDescent="0.5">
      <c r="A46" s="57"/>
      <c r="B46" s="64"/>
      <c r="C46" s="65"/>
      <c r="E46" s="224"/>
      <c r="F46" s="226"/>
    </row>
    <row r="47" spans="1:6" x14ac:dyDescent="0.5">
      <c r="A47" s="57"/>
      <c r="B47" s="64"/>
      <c r="C47" s="65"/>
      <c r="E47" s="224"/>
      <c r="F47" s="226"/>
    </row>
    <row r="48" spans="1:6" x14ac:dyDescent="0.5">
      <c r="A48" s="118"/>
      <c r="B48" s="66"/>
      <c r="C48" s="67"/>
      <c r="E48" s="224"/>
      <c r="F48" s="226"/>
    </row>
    <row r="49" spans="1:6" ht="18" x14ac:dyDescent="0.5">
      <c r="A49" s="16" t="s">
        <v>100</v>
      </c>
      <c r="B49" s="18" t="s">
        <v>21</v>
      </c>
      <c r="C49" s="18" t="s">
        <v>3</v>
      </c>
      <c r="E49" s="224"/>
      <c r="F49" s="226"/>
    </row>
    <row r="50" spans="1:6" x14ac:dyDescent="0.5">
      <c r="A50" s="115"/>
      <c r="B50" s="68"/>
      <c r="C50" s="69"/>
      <c r="E50" s="224"/>
      <c r="F50" s="226"/>
    </row>
    <row r="51" spans="1:6" x14ac:dyDescent="0.5">
      <c r="A51" s="116"/>
      <c r="B51" s="70"/>
      <c r="C51" s="71"/>
      <c r="E51" s="227"/>
      <c r="F51" s="229"/>
    </row>
    <row r="52" spans="1:6" x14ac:dyDescent="0.5">
      <c r="A52" s="116"/>
      <c r="B52" s="70"/>
      <c r="C52" s="71"/>
    </row>
    <row r="53" spans="1:6" x14ac:dyDescent="0.5">
      <c r="A53" s="116"/>
      <c r="B53" s="70"/>
      <c r="C53" s="71"/>
    </row>
    <row r="54" spans="1:6" x14ac:dyDescent="0.5">
      <c r="A54" s="116"/>
      <c r="B54" s="70"/>
      <c r="C54" s="71"/>
    </row>
    <row r="55" spans="1:6" x14ac:dyDescent="0.5">
      <c r="A55" s="16" t="s">
        <v>103</v>
      </c>
      <c r="B55" s="18" t="s">
        <v>6</v>
      </c>
      <c r="C55" s="18"/>
    </row>
    <row r="56" spans="1:6" x14ac:dyDescent="0.5">
      <c r="A56" s="62"/>
      <c r="B56" s="74"/>
      <c r="C56" s="19"/>
    </row>
    <row r="57" spans="1:6" x14ac:dyDescent="0.5">
      <c r="A57" s="63"/>
      <c r="B57" s="72"/>
      <c r="C57" s="20"/>
    </row>
    <row r="58" spans="1:6" x14ac:dyDescent="0.5">
      <c r="A58" s="75"/>
      <c r="B58" s="111"/>
      <c r="C58" s="20"/>
    </row>
    <row r="59" spans="1:6" x14ac:dyDescent="0.5">
      <c r="A59" s="75"/>
      <c r="B59" s="111"/>
      <c r="C59" s="20"/>
    </row>
    <row r="60" spans="1:6" x14ac:dyDescent="0.5">
      <c r="A60" s="73"/>
      <c r="B60" s="112"/>
      <c r="C60" s="21"/>
    </row>
    <row r="61" spans="1:6" x14ac:dyDescent="0.5">
      <c r="A61" s="195" t="s">
        <v>71</v>
      </c>
      <c r="B61" s="196"/>
      <c r="C61" s="197"/>
    </row>
    <row r="62" spans="1:6" x14ac:dyDescent="0.5">
      <c r="A62" s="278"/>
      <c r="B62" s="279"/>
      <c r="C62" s="280"/>
    </row>
    <row r="63" spans="1:6" x14ac:dyDescent="0.5">
      <c r="A63" s="198"/>
      <c r="B63" s="199"/>
      <c r="C63" s="200"/>
    </row>
    <row r="66" spans="1:5" x14ac:dyDescent="0.5">
      <c r="A66" s="272" t="s">
        <v>89</v>
      </c>
      <c r="B66" s="273"/>
      <c r="C66" s="274"/>
    </row>
    <row r="67" spans="1:5" x14ac:dyDescent="0.5">
      <c r="A67" s="22" t="s">
        <v>90</v>
      </c>
      <c r="B67" s="23" t="s">
        <v>7</v>
      </c>
      <c r="C67" s="24" t="s">
        <v>8</v>
      </c>
    </row>
    <row r="68" spans="1:5" x14ac:dyDescent="0.5">
      <c r="A68" s="116"/>
      <c r="B68" s="78"/>
      <c r="C68" s="76"/>
      <c r="D68" s="25" t="str">
        <f>IF(AND(B68&gt;0,C68&gt;0),"Entweder in % oder €-Wert angeben!!","")</f>
        <v/>
      </c>
    </row>
    <row r="69" spans="1:5" x14ac:dyDescent="0.5">
      <c r="A69" s="116"/>
      <c r="B69" s="79"/>
      <c r="C69" s="76"/>
      <c r="D69" s="25" t="str">
        <f t="shared" ref="D69:D94" si="2">IF(AND(B69&gt;0,C69&gt;0),"Entweder in % oder €-Wert angeben!!","")</f>
        <v/>
      </c>
    </row>
    <row r="70" spans="1:5" x14ac:dyDescent="0.5">
      <c r="A70" s="116"/>
      <c r="B70" s="79"/>
      <c r="C70" s="76"/>
      <c r="D70" s="25" t="str">
        <f t="shared" si="2"/>
        <v/>
      </c>
    </row>
    <row r="71" spans="1:5" x14ac:dyDescent="0.5">
      <c r="A71" s="116"/>
      <c r="B71" s="79"/>
      <c r="C71" s="76"/>
      <c r="D71" s="25" t="str">
        <f t="shared" si="2"/>
        <v/>
      </c>
    </row>
    <row r="72" spans="1:5" x14ac:dyDescent="0.5">
      <c r="A72" s="116"/>
      <c r="B72" s="79"/>
      <c r="C72" s="76"/>
      <c r="D72" s="25" t="str">
        <f t="shared" si="2"/>
        <v/>
      </c>
    </row>
    <row r="73" spans="1:5" x14ac:dyDescent="0.5">
      <c r="A73" s="116"/>
      <c r="B73" s="79"/>
      <c r="C73" s="76"/>
      <c r="D73" s="25" t="str">
        <f t="shared" si="2"/>
        <v/>
      </c>
      <c r="E73" s="25"/>
    </row>
    <row r="74" spans="1:5" x14ac:dyDescent="0.5">
      <c r="A74" s="116"/>
      <c r="B74" s="79"/>
      <c r="C74" s="76"/>
      <c r="D74" s="25" t="str">
        <f t="shared" si="2"/>
        <v/>
      </c>
    </row>
    <row r="75" spans="1:5" x14ac:dyDescent="0.5">
      <c r="A75" s="116"/>
      <c r="B75" s="79"/>
      <c r="C75" s="76"/>
      <c r="D75" s="25" t="str">
        <f t="shared" si="2"/>
        <v/>
      </c>
    </row>
    <row r="76" spans="1:5" x14ac:dyDescent="0.5">
      <c r="A76" s="116"/>
      <c r="B76" s="79"/>
      <c r="C76" s="76"/>
      <c r="D76" s="25" t="str">
        <f t="shared" si="2"/>
        <v/>
      </c>
    </row>
    <row r="77" spans="1:5" x14ac:dyDescent="0.5">
      <c r="A77" s="116"/>
      <c r="B77" s="79"/>
      <c r="C77" s="76"/>
      <c r="D77" s="25" t="str">
        <f t="shared" si="2"/>
        <v/>
      </c>
    </row>
    <row r="78" spans="1:5" x14ac:dyDescent="0.5">
      <c r="A78" s="116"/>
      <c r="B78" s="79"/>
      <c r="C78" s="76"/>
      <c r="D78" s="25" t="str">
        <f t="shared" si="2"/>
        <v/>
      </c>
    </row>
    <row r="79" spans="1:5" x14ac:dyDescent="0.5">
      <c r="A79" s="116"/>
      <c r="B79" s="79"/>
      <c r="C79" s="76"/>
      <c r="D79" s="25" t="str">
        <f t="shared" si="2"/>
        <v/>
      </c>
    </row>
    <row r="80" spans="1:5" x14ac:dyDescent="0.5">
      <c r="A80" s="116"/>
      <c r="B80" s="79"/>
      <c r="C80" s="76"/>
      <c r="D80" s="25" t="str">
        <f t="shared" si="2"/>
        <v/>
      </c>
    </row>
    <row r="81" spans="1:4" x14ac:dyDescent="0.5">
      <c r="A81" s="116"/>
      <c r="B81" s="77"/>
      <c r="C81" s="76"/>
      <c r="D81" s="25" t="str">
        <f t="shared" si="2"/>
        <v/>
      </c>
    </row>
    <row r="82" spans="1:4" x14ac:dyDescent="0.5">
      <c r="A82" s="116"/>
      <c r="B82" s="77"/>
      <c r="C82" s="76"/>
      <c r="D82" s="25" t="str">
        <f t="shared" si="2"/>
        <v/>
      </c>
    </row>
    <row r="83" spans="1:4" x14ac:dyDescent="0.5">
      <c r="A83" s="116"/>
      <c r="B83" s="77"/>
      <c r="C83" s="76"/>
      <c r="D83" s="25" t="str">
        <f t="shared" si="2"/>
        <v/>
      </c>
    </row>
    <row r="84" spans="1:4" x14ac:dyDescent="0.5">
      <c r="A84" s="116"/>
      <c r="B84" s="77"/>
      <c r="C84" s="76"/>
      <c r="D84" s="25" t="str">
        <f t="shared" si="2"/>
        <v/>
      </c>
    </row>
    <row r="85" spans="1:4" x14ac:dyDescent="0.5">
      <c r="A85" s="116"/>
      <c r="B85" s="77"/>
      <c r="C85" s="76"/>
      <c r="D85" s="25" t="str">
        <f t="shared" si="2"/>
        <v/>
      </c>
    </row>
    <row r="86" spans="1:4" x14ac:dyDescent="0.5">
      <c r="A86" s="116"/>
      <c r="B86" s="77"/>
      <c r="C86" s="76"/>
      <c r="D86" s="25" t="str">
        <f t="shared" si="2"/>
        <v/>
      </c>
    </row>
    <row r="87" spans="1:4" x14ac:dyDescent="0.5">
      <c r="A87" s="116"/>
      <c r="B87" s="77"/>
      <c r="C87" s="76"/>
      <c r="D87" s="25" t="str">
        <f t="shared" si="2"/>
        <v/>
      </c>
    </row>
    <row r="88" spans="1:4" x14ac:dyDescent="0.5">
      <c r="A88" s="116"/>
      <c r="B88" s="77"/>
      <c r="C88" s="76"/>
      <c r="D88" s="25" t="str">
        <f t="shared" si="2"/>
        <v/>
      </c>
    </row>
    <row r="89" spans="1:4" x14ac:dyDescent="0.5">
      <c r="A89" s="116"/>
      <c r="B89" s="77"/>
      <c r="C89" s="76"/>
      <c r="D89" s="25" t="str">
        <f t="shared" si="2"/>
        <v/>
      </c>
    </row>
    <row r="90" spans="1:4" x14ac:dyDescent="0.5">
      <c r="A90" s="116"/>
      <c r="B90" s="77"/>
      <c r="C90" s="76"/>
      <c r="D90" s="25" t="str">
        <f t="shared" si="2"/>
        <v/>
      </c>
    </row>
    <row r="91" spans="1:4" x14ac:dyDescent="0.5">
      <c r="A91" s="116"/>
      <c r="B91" s="77"/>
      <c r="C91" s="76"/>
      <c r="D91" s="25" t="str">
        <f t="shared" si="2"/>
        <v/>
      </c>
    </row>
    <row r="92" spans="1:4" x14ac:dyDescent="0.5">
      <c r="A92" s="116"/>
      <c r="B92" s="77"/>
      <c r="C92" s="76"/>
      <c r="D92" s="25" t="str">
        <f t="shared" si="2"/>
        <v/>
      </c>
    </row>
    <row r="93" spans="1:4" x14ac:dyDescent="0.5">
      <c r="A93" s="116"/>
      <c r="B93" s="77"/>
      <c r="C93" s="76"/>
      <c r="D93" s="25" t="str">
        <f t="shared" si="2"/>
        <v/>
      </c>
    </row>
    <row r="94" spans="1:4" x14ac:dyDescent="0.5">
      <c r="A94" s="50"/>
      <c r="B94" s="51"/>
      <c r="C94" s="52"/>
      <c r="D94" s="25" t="str">
        <f t="shared" si="2"/>
        <v/>
      </c>
    </row>
    <row r="96" spans="1:4" x14ac:dyDescent="0.5">
      <c r="A96" s="272" t="s">
        <v>91</v>
      </c>
      <c r="B96" s="273"/>
      <c r="C96" s="273"/>
      <c r="D96" s="274"/>
    </row>
    <row r="97" spans="1:7" x14ac:dyDescent="0.5">
      <c r="A97" s="128" t="s">
        <v>130</v>
      </c>
      <c r="B97" s="127">
        <f>DPNK!B26</f>
        <v>30</v>
      </c>
      <c r="C97" s="12" t="s">
        <v>129</v>
      </c>
      <c r="D97" s="127">
        <f>DPNK!B27</f>
        <v>17</v>
      </c>
      <c r="E97" s="250" t="s">
        <v>131</v>
      </c>
      <c r="F97" s="251"/>
      <c r="G97" s="251"/>
    </row>
    <row r="98" spans="1:7" x14ac:dyDescent="0.5">
      <c r="A98" s="239" t="s">
        <v>132</v>
      </c>
      <c r="B98" s="240" t="s">
        <v>10</v>
      </c>
      <c r="C98" s="241"/>
      <c r="D98" s="242"/>
      <c r="E98" s="250"/>
      <c r="F98" s="251"/>
      <c r="G98" s="251"/>
    </row>
    <row r="99" spans="1:7" x14ac:dyDescent="0.5">
      <c r="A99" s="239"/>
      <c r="B99" s="24" t="s">
        <v>106</v>
      </c>
      <c r="C99" s="24" t="s">
        <v>107</v>
      </c>
      <c r="D99" s="22" t="s">
        <v>11</v>
      </c>
      <c r="E99" s="250"/>
      <c r="F99" s="251"/>
      <c r="G99" s="251"/>
    </row>
    <row r="100" spans="1:7" x14ac:dyDescent="0.5">
      <c r="A100" s="121"/>
      <c r="B100" s="81"/>
      <c r="C100" s="81"/>
      <c r="D100" s="7">
        <f>B100+C100</f>
        <v>0</v>
      </c>
    </row>
    <row r="101" spans="1:7" x14ac:dyDescent="0.5">
      <c r="A101" s="119"/>
      <c r="B101" s="81"/>
      <c r="C101" s="81"/>
      <c r="D101" s="7">
        <f t="shared" ref="D101:D110" si="3">B101+C101</f>
        <v>0</v>
      </c>
    </row>
    <row r="102" spans="1:7" x14ac:dyDescent="0.5">
      <c r="A102" s="119"/>
      <c r="B102" s="81"/>
      <c r="C102" s="81"/>
      <c r="D102" s="7">
        <f t="shared" si="3"/>
        <v>0</v>
      </c>
    </row>
    <row r="103" spans="1:7" x14ac:dyDescent="0.5">
      <c r="A103" s="119"/>
      <c r="B103" s="81"/>
      <c r="C103" s="81"/>
      <c r="D103" s="7">
        <f t="shared" si="3"/>
        <v>0</v>
      </c>
    </row>
    <row r="104" spans="1:7" x14ac:dyDescent="0.5">
      <c r="A104" s="119"/>
      <c r="B104" s="81"/>
      <c r="C104" s="81"/>
      <c r="D104" s="7">
        <f t="shared" si="3"/>
        <v>0</v>
      </c>
    </row>
    <row r="105" spans="1:7" x14ac:dyDescent="0.5">
      <c r="A105" s="116"/>
      <c r="B105" s="81"/>
      <c r="C105" s="81"/>
      <c r="D105" s="7">
        <f t="shared" si="3"/>
        <v>0</v>
      </c>
    </row>
    <row r="106" spans="1:7" x14ac:dyDescent="0.5">
      <c r="A106" s="113"/>
      <c r="B106" s="80"/>
      <c r="C106" s="80"/>
      <c r="D106" s="7">
        <f t="shared" si="3"/>
        <v>0</v>
      </c>
    </row>
    <row r="107" spans="1:7" x14ac:dyDescent="0.5">
      <c r="A107" s="113"/>
      <c r="B107" s="80"/>
      <c r="C107" s="80"/>
      <c r="D107" s="7">
        <f t="shared" si="3"/>
        <v>0</v>
      </c>
    </row>
    <row r="108" spans="1:7" ht="15.85" customHeight="1" x14ac:dyDescent="0.5">
      <c r="A108" s="113"/>
      <c r="B108" s="80"/>
      <c r="C108" s="80"/>
      <c r="D108" s="7">
        <f t="shared" si="3"/>
        <v>0</v>
      </c>
      <c r="E108" s="252" t="str">
        <f>(IF(MAX(B100:B110)&gt;B97,"Eintrag in Spalte 'abgabefrei' größer Maximalbetrag iHv "&amp;TEXT(B97,"0,00€")&amp;" erkannt. Den aktuell betragsfrei gestellten Höchstwert können Sie im Blatt DPNK ändern.",""))</f>
        <v/>
      </c>
      <c r="F108" s="253"/>
      <c r="G108" s="253"/>
    </row>
    <row r="109" spans="1:7" x14ac:dyDescent="0.5">
      <c r="A109" s="113"/>
      <c r="B109" s="80"/>
      <c r="C109" s="80"/>
      <c r="D109" s="7">
        <f t="shared" si="3"/>
        <v>0</v>
      </c>
      <c r="E109" s="252"/>
      <c r="F109" s="253"/>
      <c r="G109" s="253"/>
    </row>
    <row r="110" spans="1:7" x14ac:dyDescent="0.5">
      <c r="A110" s="113"/>
      <c r="B110" s="80"/>
      <c r="C110" s="80"/>
      <c r="D110" s="7">
        <f t="shared" si="3"/>
        <v>0</v>
      </c>
      <c r="E110" s="252"/>
      <c r="F110" s="253"/>
      <c r="G110" s="253"/>
    </row>
    <row r="111" spans="1:7" x14ac:dyDescent="0.5">
      <c r="A111" s="50"/>
      <c r="B111" s="53"/>
      <c r="C111" s="54"/>
      <c r="D111" s="9"/>
      <c r="E111" s="252"/>
      <c r="F111" s="253"/>
      <c r="G111" s="253"/>
    </row>
    <row r="112" spans="1:7" x14ac:dyDescent="0.5">
      <c r="A112" s="243" t="s">
        <v>104</v>
      </c>
      <c r="B112" s="240" t="s">
        <v>12</v>
      </c>
      <c r="C112" s="241"/>
      <c r="D112" s="242"/>
    </row>
    <row r="113" spans="1:6" x14ac:dyDescent="0.5">
      <c r="A113" s="244"/>
      <c r="B113" s="1" t="s">
        <v>108</v>
      </c>
      <c r="C113" s="1" t="s">
        <v>109</v>
      </c>
      <c r="D113" s="2" t="s">
        <v>11</v>
      </c>
    </row>
    <row r="114" spans="1:6" x14ac:dyDescent="0.5">
      <c r="A114" s="120"/>
      <c r="B114" s="83"/>
      <c r="C114" s="83"/>
      <c r="D114" s="3">
        <f t="shared" ref="D114:D116" si="4">B114+C114</f>
        <v>0</v>
      </c>
    </row>
    <row r="115" spans="1:6" x14ac:dyDescent="0.5">
      <c r="A115" s="113"/>
      <c r="B115" s="76"/>
      <c r="C115" s="76"/>
      <c r="D115" s="4">
        <f t="shared" si="4"/>
        <v>0</v>
      </c>
    </row>
    <row r="116" spans="1:6" x14ac:dyDescent="0.5">
      <c r="A116" s="122"/>
      <c r="B116" s="84"/>
      <c r="C116" s="84"/>
      <c r="D116" s="5">
        <f t="shared" si="4"/>
        <v>0</v>
      </c>
    </row>
    <row r="117" spans="1:6" x14ac:dyDescent="0.5">
      <c r="A117" s="239" t="s">
        <v>105</v>
      </c>
      <c r="B117" s="247" t="s">
        <v>13</v>
      </c>
      <c r="C117" s="248"/>
      <c r="D117" s="249"/>
    </row>
    <row r="118" spans="1:6" x14ac:dyDescent="0.5">
      <c r="A118" s="239"/>
      <c r="B118" s="24" t="s">
        <v>108</v>
      </c>
      <c r="C118" s="24" t="s">
        <v>109</v>
      </c>
      <c r="D118" s="22" t="s">
        <v>11</v>
      </c>
    </row>
    <row r="119" spans="1:6" x14ac:dyDescent="0.5">
      <c r="A119" s="115"/>
      <c r="B119" s="82"/>
      <c r="C119" s="82"/>
      <c r="D119" s="26">
        <f>B119+C119</f>
        <v>0</v>
      </c>
    </row>
    <row r="120" spans="1:6" x14ac:dyDescent="0.5">
      <c r="A120" s="57"/>
      <c r="B120" s="58"/>
      <c r="C120" s="58"/>
      <c r="D120" s="26">
        <f t="shared" ref="D120:D124" si="5">B120+C120</f>
        <v>0</v>
      </c>
    </row>
    <row r="121" spans="1:6" x14ac:dyDescent="0.5">
      <c r="A121" s="57"/>
      <c r="B121" s="58"/>
      <c r="C121" s="58"/>
      <c r="D121" s="26">
        <f t="shared" si="5"/>
        <v>0</v>
      </c>
    </row>
    <row r="122" spans="1:6" x14ac:dyDescent="0.5">
      <c r="A122" s="57"/>
      <c r="B122" s="58"/>
      <c r="C122" s="58"/>
      <c r="D122" s="26">
        <f t="shared" si="5"/>
        <v>0</v>
      </c>
    </row>
    <row r="123" spans="1:6" x14ac:dyDescent="0.5">
      <c r="A123" s="57"/>
      <c r="B123" s="58"/>
      <c r="C123" s="58"/>
      <c r="D123" s="26">
        <f t="shared" si="5"/>
        <v>0</v>
      </c>
    </row>
    <row r="124" spans="1:6" x14ac:dyDescent="0.5">
      <c r="A124" s="123"/>
      <c r="B124" s="85"/>
      <c r="C124" s="85"/>
      <c r="D124" s="46">
        <f t="shared" si="5"/>
        <v>0</v>
      </c>
    </row>
    <row r="125" spans="1:6" x14ac:dyDescent="0.5">
      <c r="A125" s="195" t="s">
        <v>82</v>
      </c>
      <c r="B125" s="196"/>
      <c r="C125" s="196"/>
      <c r="D125" s="197"/>
    </row>
    <row r="126" spans="1:6" x14ac:dyDescent="0.5">
      <c r="A126" s="198"/>
      <c r="B126" s="199"/>
      <c r="C126" s="199"/>
      <c r="D126" s="200"/>
    </row>
    <row r="128" spans="1:6" s="96" customFormat="1" ht="25.15" customHeight="1" x14ac:dyDescent="0.45">
      <c r="A128" s="201" t="s">
        <v>92</v>
      </c>
      <c r="B128" s="202"/>
      <c r="C128" s="202"/>
      <c r="D128" s="202"/>
      <c r="E128" s="202"/>
      <c r="F128" s="203"/>
    </row>
    <row r="130" spans="1:8" x14ac:dyDescent="0.5">
      <c r="A130" s="10" t="s">
        <v>79</v>
      </c>
      <c r="B130" s="27">
        <f>DPNK!B5</f>
        <v>45658</v>
      </c>
      <c r="C130" s="28"/>
      <c r="D130" s="245" t="str">
        <f ca="1">IF(TODAY()-B130&gt;365,"Datum älter als 1 Jahr! Ggf im Blatt DPNK (erstes Tabellenblatt Blatt links) ändern","")</f>
        <v/>
      </c>
      <c r="E130" s="246"/>
      <c r="F130" s="246"/>
    </row>
    <row r="131" spans="1:8" x14ac:dyDescent="0.5">
      <c r="A131" s="97" t="s">
        <v>93</v>
      </c>
      <c r="B131" s="29" t="s">
        <v>20</v>
      </c>
      <c r="C131" s="204"/>
      <c r="D131" s="245"/>
      <c r="E131" s="246"/>
      <c r="F131" s="246"/>
    </row>
    <row r="132" spans="1:8" x14ac:dyDescent="0.5">
      <c r="A132" s="233" t="s">
        <v>80</v>
      </c>
      <c r="B132" s="30" t="s">
        <v>51</v>
      </c>
      <c r="C132" s="204"/>
      <c r="D132" s="245"/>
      <c r="E132" s="246"/>
      <c r="F132" s="246"/>
    </row>
    <row r="133" spans="1:8" x14ac:dyDescent="0.5">
      <c r="A133" s="234"/>
      <c r="B133" s="31" t="s">
        <v>52</v>
      </c>
      <c r="C133" s="32"/>
    </row>
    <row r="134" spans="1:8" x14ac:dyDescent="0.5">
      <c r="A134" s="33" t="str">
        <f>DPNK!A9</f>
        <v>Arbeitslosenversicherung</v>
      </c>
      <c r="B134" s="86" t="s">
        <v>53</v>
      </c>
      <c r="C134" s="34">
        <f>IF(B134=B$132,DPNK!B9,"")</f>
        <v>2.9499999999999998E-2</v>
      </c>
    </row>
    <row r="135" spans="1:8" x14ac:dyDescent="0.5">
      <c r="A135" s="33" t="str">
        <f>DPNK!A10</f>
        <v>Zuschlag Insolvenzentgeltsicherung</v>
      </c>
      <c r="B135" s="86" t="s">
        <v>53</v>
      </c>
      <c r="C135" s="34">
        <f>IF(B135=B$132,DPNK!B10,"")</f>
        <v>1E-3</v>
      </c>
    </row>
    <row r="136" spans="1:8" x14ac:dyDescent="0.5">
      <c r="A136" s="33" t="str">
        <f>DPNK!A11</f>
        <v>Pensionsversicherung ASVG</v>
      </c>
      <c r="B136" s="86" t="s">
        <v>53</v>
      </c>
      <c r="C136" s="34">
        <f>IF(B136=B$132,DPNK!B11,"")</f>
        <v>0.1255</v>
      </c>
    </row>
    <row r="137" spans="1:8" x14ac:dyDescent="0.5">
      <c r="A137" s="33" t="str">
        <f>DPNK!A12</f>
        <v>Krankenversicherung ASVG</v>
      </c>
      <c r="B137" s="86" t="s">
        <v>53</v>
      </c>
      <c r="C137" s="34">
        <f>IF(B137=B$132,DPNK!B12,"")</f>
        <v>3.78E-2</v>
      </c>
    </row>
    <row r="138" spans="1:8" x14ac:dyDescent="0.5">
      <c r="A138" s="33" t="str">
        <f>DPNK!A13</f>
        <v>Unfallversicherung</v>
      </c>
      <c r="B138" s="86" t="s">
        <v>53</v>
      </c>
      <c r="C138" s="34">
        <f>IF(B138=B$132,DPNK!B13,"")</f>
        <v>1.0999999999999999E-2</v>
      </c>
    </row>
    <row r="139" spans="1:8" x14ac:dyDescent="0.5">
      <c r="A139" s="33" t="str">
        <f>DPNK!A14</f>
        <v>Wohnbauförderungsbeitrag</v>
      </c>
      <c r="B139" s="86" t="s">
        <v>53</v>
      </c>
      <c r="C139" s="34">
        <f>IF(B139=B$132,DPNK!B14,"")</f>
        <v>5.0000000000000001E-3</v>
      </c>
    </row>
    <row r="140" spans="1:8" x14ac:dyDescent="0.5">
      <c r="A140" s="33" t="str">
        <f>DPNK!A15</f>
        <v>Schlechtwetterentschädigungsbeitrag</v>
      </c>
      <c r="B140" s="86" t="s">
        <v>51</v>
      </c>
      <c r="C140" s="34">
        <f>IF(B140=B$132,DPNK!B15,"")</f>
        <v>7.0000000000000001E-3</v>
      </c>
    </row>
    <row r="141" spans="1:8" x14ac:dyDescent="0.5">
      <c r="A141" s="33" t="str">
        <f>DPNK!A16</f>
        <v>Familienlastenausgleichsfonds</v>
      </c>
      <c r="B141" s="86" t="s">
        <v>53</v>
      </c>
      <c r="C141" s="34">
        <f>IF(B141=B$132,DPNK!B16,"")</f>
        <v>3.6999999999999998E-2</v>
      </c>
    </row>
    <row r="142" spans="1:8" x14ac:dyDescent="0.5">
      <c r="A142" s="33" t="str">
        <f>DPNK!A17</f>
        <v>#DG Zuschl. FLAF (KU2; Ø-Wert; Wert Bundesland?)</v>
      </c>
      <c r="B142" s="86" t="s">
        <v>53</v>
      </c>
      <c r="C142" s="34">
        <f>IF(B142=B$132,DPNK!B17,"")</f>
        <v>3.5999999999999999E-3</v>
      </c>
      <c r="D142" s="237" t="s">
        <v>112</v>
      </c>
      <c r="E142" s="238"/>
      <c r="F142" s="238"/>
      <c r="G142" s="238"/>
      <c r="H142" s="238"/>
    </row>
    <row r="143" spans="1:8" x14ac:dyDescent="0.5">
      <c r="A143" s="33" t="str">
        <f>DPNK!A18</f>
        <v>Mitarbeitervorsorge (Abfertigung Neu)</v>
      </c>
      <c r="B143" s="86" t="s">
        <v>51</v>
      </c>
      <c r="C143" s="34">
        <f>IF(B143=B$132,DPNK!B18,"")</f>
        <v>1.5299999999999999E-2</v>
      </c>
      <c r="D143" s="237"/>
      <c r="E143" s="238"/>
      <c r="F143" s="238"/>
      <c r="G143" s="238"/>
      <c r="H143" s="238"/>
    </row>
    <row r="144" spans="1:8" x14ac:dyDescent="0.5">
      <c r="A144" s="33" t="str">
        <f>DPNK!A19</f>
        <v>Kommunalsteuer</v>
      </c>
      <c r="B144" s="86" t="s">
        <v>53</v>
      </c>
      <c r="C144" s="34">
        <f>IF(B144=B$132,DPNK!B19,"")</f>
        <v>0.03</v>
      </c>
    </row>
    <row r="145" spans="1:8" x14ac:dyDescent="0.5">
      <c r="A145" s="33" t="str">
        <f>DPNK!A20</f>
        <v># frei verfügbar</v>
      </c>
      <c r="B145" s="86" t="s">
        <v>52</v>
      </c>
      <c r="C145" s="34" t="str">
        <f>IF(B145=B$132,DPNK!B20,"")</f>
        <v/>
      </c>
    </row>
    <row r="146" spans="1:8" x14ac:dyDescent="0.5">
      <c r="A146" s="35" t="str">
        <f>DPNK!A21</f>
        <v># frei verfügbar</v>
      </c>
      <c r="B146" s="86" t="s">
        <v>52</v>
      </c>
      <c r="C146" s="36" t="str">
        <f>IF(B146=B$132,DPNK!B21,"")</f>
        <v/>
      </c>
    </row>
    <row r="147" spans="1:8" x14ac:dyDescent="0.5">
      <c r="A147" s="37" t="s">
        <v>17</v>
      </c>
      <c r="B147" s="38"/>
      <c r="C147" s="39">
        <f>SUM(C134:C146)</f>
        <v>0.30269999999999997</v>
      </c>
    </row>
    <row r="148" spans="1:8" x14ac:dyDescent="0.5">
      <c r="A148" s="40"/>
      <c r="B148" s="41"/>
      <c r="C148" s="41"/>
      <c r="D148" s="41"/>
      <c r="E148" s="41"/>
    </row>
    <row r="149" spans="1:8" ht="15.75" customHeight="1" x14ac:dyDescent="0.5">
      <c r="A149" s="219" t="s">
        <v>94</v>
      </c>
      <c r="B149" s="98"/>
      <c r="C149" s="98"/>
      <c r="D149" s="99"/>
      <c r="E149" s="205" t="s">
        <v>62</v>
      </c>
      <c r="F149" s="221" t="s">
        <v>128</v>
      </c>
      <c r="G149" s="222"/>
      <c r="H149" s="223"/>
    </row>
    <row r="150" spans="1:8" x14ac:dyDescent="0.5">
      <c r="A150" s="220"/>
      <c r="B150" s="100"/>
      <c r="C150" s="100"/>
      <c r="D150" s="101"/>
      <c r="E150" s="206"/>
      <c r="F150" s="224"/>
      <c r="G150" s="225"/>
      <c r="H150" s="226"/>
    </row>
    <row r="151" spans="1:8" x14ac:dyDescent="0.5">
      <c r="A151" s="207" t="s">
        <v>18</v>
      </c>
      <c r="B151" s="208"/>
      <c r="C151" s="208"/>
      <c r="D151" s="209"/>
      <c r="E151" s="206" t="s">
        <v>19</v>
      </c>
      <c r="F151" s="224"/>
      <c r="G151" s="225"/>
      <c r="H151" s="226"/>
    </row>
    <row r="152" spans="1:8" x14ac:dyDescent="0.5">
      <c r="A152" s="210" t="s">
        <v>72</v>
      </c>
      <c r="B152" s="211"/>
      <c r="C152" s="212"/>
      <c r="D152" s="42" t="s">
        <v>56</v>
      </c>
      <c r="E152" s="102"/>
      <c r="F152" s="224"/>
      <c r="G152" s="225"/>
      <c r="H152" s="226"/>
    </row>
    <row r="153" spans="1:8" x14ac:dyDescent="0.5">
      <c r="A153" s="213" t="s">
        <v>54</v>
      </c>
      <c r="B153" s="214"/>
      <c r="C153" s="215"/>
      <c r="D153" s="43" t="s">
        <v>57</v>
      </c>
      <c r="E153" s="103"/>
      <c r="F153" s="224"/>
      <c r="G153" s="225"/>
      <c r="H153" s="226"/>
    </row>
    <row r="154" spans="1:8" x14ac:dyDescent="0.5">
      <c r="A154" s="213" t="s">
        <v>55</v>
      </c>
      <c r="B154" s="214"/>
      <c r="C154" s="215"/>
      <c r="D154" s="43" t="s">
        <v>58</v>
      </c>
      <c r="E154" s="103"/>
      <c r="F154" s="224"/>
      <c r="G154" s="225"/>
      <c r="H154" s="226"/>
    </row>
    <row r="155" spans="1:8" x14ac:dyDescent="0.5">
      <c r="A155" s="216" t="s">
        <v>60</v>
      </c>
      <c r="B155" s="217"/>
      <c r="C155" s="218"/>
      <c r="D155" s="44" t="s">
        <v>59</v>
      </c>
      <c r="E155" s="104"/>
      <c r="F155" s="224"/>
      <c r="G155" s="225"/>
      <c r="H155" s="226"/>
    </row>
    <row r="156" spans="1:8" x14ac:dyDescent="0.5">
      <c r="A156" s="230" t="s">
        <v>11</v>
      </c>
      <c r="B156" s="231"/>
      <c r="C156" s="232"/>
      <c r="D156" s="45" t="s">
        <v>61</v>
      </c>
      <c r="E156" s="105">
        <f>SUM(E152:E155)</f>
        <v>0</v>
      </c>
      <c r="F156" s="224"/>
      <c r="G156" s="225"/>
      <c r="H156" s="226"/>
    </row>
    <row r="157" spans="1:8" x14ac:dyDescent="0.5">
      <c r="A157" s="194"/>
      <c r="B157" s="194"/>
      <c r="C157" s="194"/>
      <c r="D157" s="194"/>
      <c r="E157" s="194"/>
      <c r="F157" s="224"/>
      <c r="G157" s="225"/>
      <c r="H157" s="226"/>
    </row>
    <row r="158" spans="1:8" x14ac:dyDescent="0.5">
      <c r="A158" s="235" t="s">
        <v>127</v>
      </c>
      <c r="B158" s="235"/>
      <c r="C158" s="235"/>
      <c r="D158" s="235"/>
      <c r="E158" s="236"/>
      <c r="F158" s="227"/>
      <c r="G158" s="228"/>
      <c r="H158" s="229"/>
    </row>
    <row r="159" spans="1:8" x14ac:dyDescent="0.5">
      <c r="A159" s="235"/>
      <c r="B159" s="235"/>
      <c r="C159" s="235"/>
      <c r="D159" s="235"/>
      <c r="E159" s="235"/>
    </row>
    <row r="160" spans="1:8" x14ac:dyDescent="0.5">
      <c r="A160" s="235"/>
      <c r="B160" s="235"/>
      <c r="C160" s="235"/>
      <c r="D160" s="235"/>
      <c r="E160" s="235"/>
    </row>
    <row r="161" spans="1:5" x14ac:dyDescent="0.5">
      <c r="A161" s="235"/>
      <c r="B161" s="235"/>
      <c r="C161" s="235"/>
      <c r="D161" s="235"/>
      <c r="E161" s="235"/>
    </row>
    <row r="162" spans="1:5" x14ac:dyDescent="0.5">
      <c r="A162" s="235"/>
      <c r="B162" s="235"/>
      <c r="C162" s="235"/>
      <c r="D162" s="235"/>
      <c r="E162" s="235"/>
    </row>
  </sheetData>
  <sheetProtection algorithmName="SHA-512" hashValue="ck0jTY+/d9RGrRDi/e097LArezAJwABTR6MaKWl+AS2GkGm+jceplBSKqRE7sNOoXVamycSVIj5pv1hN8OY1lg==" saltValue="MNwvW4I/4JuI314xjF/RKg==" spinCount="100000" sheet="1" formatColumns="0" selectLockedCells="1"/>
  <mergeCells count="46">
    <mergeCell ref="G2:H2"/>
    <mergeCell ref="E2:F2"/>
    <mergeCell ref="A96:D96"/>
    <mergeCell ref="A34:F34"/>
    <mergeCell ref="A36:C36"/>
    <mergeCell ref="A61:C63"/>
    <mergeCell ref="A66:C66"/>
    <mergeCell ref="E36:F36"/>
    <mergeCell ref="E37:F51"/>
    <mergeCell ref="G5:I6"/>
    <mergeCell ref="D37:D38"/>
    <mergeCell ref="A1:F1"/>
    <mergeCell ref="B3:F3"/>
    <mergeCell ref="E4:F4"/>
    <mergeCell ref="A5:A6"/>
    <mergeCell ref="B5:B6"/>
    <mergeCell ref="C5:C6"/>
    <mergeCell ref="D5:D6"/>
    <mergeCell ref="E5:E6"/>
    <mergeCell ref="F5:F6"/>
    <mergeCell ref="B2:D2"/>
    <mergeCell ref="A98:A99"/>
    <mergeCell ref="B98:D98"/>
    <mergeCell ref="A112:A113"/>
    <mergeCell ref="B112:D112"/>
    <mergeCell ref="D130:F132"/>
    <mergeCell ref="A117:A118"/>
    <mergeCell ref="B117:D117"/>
    <mergeCell ref="E97:G99"/>
    <mergeCell ref="E108:G111"/>
    <mergeCell ref="A157:E157"/>
    <mergeCell ref="A125:D126"/>
    <mergeCell ref="A128:F128"/>
    <mergeCell ref="C131:C132"/>
    <mergeCell ref="E149:E151"/>
    <mergeCell ref="A151:D151"/>
    <mergeCell ref="A152:C152"/>
    <mergeCell ref="A153:C153"/>
    <mergeCell ref="A154:C154"/>
    <mergeCell ref="A155:C155"/>
    <mergeCell ref="A149:A150"/>
    <mergeCell ref="F149:H158"/>
    <mergeCell ref="A156:C156"/>
    <mergeCell ref="A132:A133"/>
    <mergeCell ref="A158:E162"/>
    <mergeCell ref="D142:H143"/>
  </mergeCells>
  <conditionalFormatting sqref="A134:A146">
    <cfRule type="expression" dxfId="2" priority="1">
      <formula>($B134&lt;&gt;"Ja")</formula>
    </cfRule>
  </conditionalFormatting>
  <dataValidations count="10">
    <dataValidation type="date" operator="greaterThan" allowBlank="1" showInputMessage="1" showErrorMessage="1" error="Datum eingeben (TT.MM.JJJJ)." sqref="B4" xr:uid="{0F7FC48E-A8CC-410D-94CE-33F7E4F9180F}">
      <formula1>42369</formula1>
    </dataValidation>
    <dataValidation type="decimal" errorStyle="warning" allowBlank="1" showInputMessage="1" showErrorMessage="1" error="Ihre Eingabe ist größer als 5 mal der Beitragsfreibetrag je Woche!" sqref="B120:B124" xr:uid="{B61FAF3A-4397-41EE-B5F9-A1A5488FD62B}">
      <formula1>0</formula1>
      <formula2>5*B98</formula2>
    </dataValidation>
    <dataValidation type="decimal" errorStyle="warning" allowBlank="1" showInputMessage="1" showErrorMessage="1" error="Auffällige Eingabe. IdR ist die im KollV vorgesehene arbeitszeit kürzer als 40 Std pro Woche!" sqref="C37" xr:uid="{7E942DF1-2F90-4ADC-9AF4-806CB32691D2}">
      <formula1>35</formula1>
      <formula2>40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DD22DECF-263A-48A4-8A75-71CD8BB319D1}">
      <formula1>0</formula1>
      <formula2>B109</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8F200B54-2137-4726-8027-277E41F8FAC7}">
      <formula1>0</formula1>
      <formula2>B110</formula2>
    </dataValidation>
    <dataValidation type="decimal" errorStyle="warning" allowBlank="1" showInputMessage="1" showErrorMessage="1" error="Wert erscheint hoch oder negative Werte nicht zulässig! Eingabe prüfen!" sqref="C134:C146" xr:uid="{5A75B79F-C03E-4C42-93CC-590A27459025}">
      <formula1>0</formula1>
      <formula2>0.15</formula2>
    </dataValidation>
    <dataValidation operator="greaterThan" allowBlank="1" showInputMessage="1" showErrorMessage="1" error="Bitte ein gültiges Datum eingeben! (TT.MM.JJJJ)" sqref="C130" xr:uid="{A4AB6649-E665-4F5D-9DB3-3BD03E08C4C6}"/>
    <dataValidation type="list" showInputMessage="1" showErrorMessage="1" sqref="B134:B146" xr:uid="{29FF3C17-3D6E-4E33-BCB7-98B40E761C14}">
      <formula1>$B$132:$B$133</formula1>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1" xr:uid="{3280195F-E22B-4E2F-94CE-3C3576A3F9AB}">
      <formula1>0</formula1>
      <formula2>#REF!</formula2>
    </dataValidation>
    <dataValidation type="decimal" errorStyle="warning" operator="lessThanOrEqual" allowBlank="1" showInputMessage="1" showErrorMessage="1" error="SV-Freiheit besteht nur bis zur Höchstgrenze (Beitragsfrei maximal). Ihre Eingabe ist größer als die Freibetragsgrenze! Bitte auf die Spalte &quot;SV-pflichtig&quot; aufteilen." sqref="B100:B110" xr:uid="{8A2C36DD-AAB1-4830-A8DB-E86E4EDB83E2}">
      <formula1>B$97</formula1>
    </dataValidation>
  </dataValidations>
  <pageMargins left="0.7" right="0.7" top="0.78740157499999996" bottom="0.78740157499999996"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D681D-8CCD-4233-81D6-864EF43FC627}">
  <sheetPr>
    <tabColor rgb="FF92D050"/>
  </sheetPr>
  <dimension ref="A1:J162"/>
  <sheetViews>
    <sheetView showGridLines="0" zoomScaleNormal="100" workbookViewId="0">
      <selection activeCell="B7" sqref="B7"/>
    </sheetView>
  </sheetViews>
  <sheetFormatPr baseColWidth="10" defaultColWidth="12.86328125" defaultRowHeight="15.75" x14ac:dyDescent="0.5"/>
  <cols>
    <col min="1" max="1" width="37.59765625" style="12" customWidth="1"/>
    <col min="2" max="2" width="12.73046875" style="12" customWidth="1"/>
    <col min="3" max="4" width="12" style="12" customWidth="1"/>
    <col min="5" max="16384" width="12.86328125" style="12"/>
  </cols>
  <sheetData>
    <row r="1" spans="1:10" ht="108.4" customHeight="1" x14ac:dyDescent="0.5">
      <c r="A1" s="284" t="s">
        <v>133</v>
      </c>
      <c r="B1" s="285"/>
      <c r="C1" s="285"/>
      <c r="D1" s="285"/>
      <c r="E1" s="285"/>
      <c r="F1" s="286"/>
      <c r="I1" s="92" t="s">
        <v>81</v>
      </c>
      <c r="J1" s="92" t="str">
        <f ca="1">MID(CELL("Dateiname",A1),SEARCH("[",CELL("Dateiname",A1))+1,SEARCH("]",CELL("Dateiname",A1))-SEARCH("[",CELL("Dateiname",A1))-1)</f>
        <v>K3_EuM_Quelle.xlsx</v>
      </c>
    </row>
    <row r="2" spans="1:10" ht="80.099999999999994" customHeight="1" thickBot="1" x14ac:dyDescent="0.55000000000000004">
      <c r="A2" s="106" t="str">
        <f ca="1">"Info zum Dateinamen (.xlsx) und zum Blattnamen die im Kalk-TOOL zeichenident eingegeben werden müssen. (Dieses Blatt ist das "&amp;_xlfn.SHEET(A1)&amp;"-te von "&amp;_xlfn.SHEETS()&amp;" Blättern in dieser Datei ["&amp;B2&amp;"])"</f>
        <v>Info zum Dateinamen (.xlsx) und zum Blattnamen die im Kalk-TOOL zeichenident eingegeben werden müssen. (Dieses Blatt ist das 4-te von 5 Blättern in dieser Datei [K3_EuM_Quelle])</v>
      </c>
      <c r="B2" s="287" t="str">
        <f ca="1">MID(J1,1,SEARCH(".",J1)-1)</f>
        <v>K3_EuM_Quelle</v>
      </c>
      <c r="C2" s="288"/>
      <c r="D2" s="289"/>
      <c r="E2" s="287" t="str">
        <f ca="1">MID(CELL("Dateiname",$A$1),FIND("]", CELL("Dateiname",$A$1))+1,31)</f>
        <v>VORLAGE2</v>
      </c>
      <c r="F2" s="289"/>
      <c r="G2" s="270" t="str">
        <f ca="1">IF(ISERROR(FIND("-",B2&amp;E2)),IF(ISERROR(FIND("+",B2&amp;E2)),IF(ISERROR(FIND(":",B2&amp;E2)),IF(ISERROR(FIND("'",B2&amp;E2)),IF(ISERROR(FIND(";",B2&amp;E2)),IF(ISERROR(FIND("!",B2&amp;E2)),IF(ISERROR(FIND("§",B2&amp;E2)),IF(ISERROR(FIND("$",B2&amp;E2)),IF(ISERROR(FIND(" ",B2&amp;E2)),IF(ISERROR(FIND("(",B2&amp;E2)),IF(ISERROR(FIND(")",B2&amp;E2)),IF(ISERROR(FIND("/",B2&amp;E2)),IF(ISERROR(FIND("*",B2&amp;E2)),IF(ISERROR(FIND("&amp;",B2&amp;E2)),IF(ISERROR(FIND("@",B2&amp;E2)),IF(ISERROR(FIND("[",B2&amp;E2)),IF(ISERROR(FIND("]",B2&amp;E2)),IF(ISERROR(FIND("%",B2&amp;E2)),IF(ISERROR(FIND(".",B2&amp;E2)),IF(ISERROR(FIND("=",B2&amp;E2)),IF(ISERROR(FIND(" ",B2&amp;E2)),IF(ISERROR(FIND(" ",B2&amp;E2)),IF(ISERROR(FIND(" ",B2&amp;E2)),IF(ISERROR(FIND(" ",B2&amp;E2)),IF(ISERROR(FIND(" ",B2&amp;E2)),IF(ISERROR(FIND(" ",B2&amp;E2)),IF(ISERROR(FIND("ß",B2&amp;E2)),IF(ISERROR(FIND("´",B2&amp;E2)),IF(ISERROR(FIND("`",B2&amp;E2)),IF(ISERROR(FIND("?",B2&amp;E2)),IF(ISERROR(FIND("&lt;",B2&amp;E2)),IF(ISERROR(FIND("&gt;",A12)),"",I1),I1),I1),I1),I1),I1),I1),I1),I1),I1),I1),I1),I1),I1),I1),I1),I1),I1),I1),I1),I1),I1),I1),I1),I1),I1),I1),I1),I1),I1),I1),I1)</f>
        <v/>
      </c>
      <c r="H2" s="271"/>
    </row>
    <row r="3" spans="1:10" ht="30" customHeight="1" thickTop="1" thickBot="1" x14ac:dyDescent="0.55000000000000004">
      <c r="A3" s="110" t="s">
        <v>95</v>
      </c>
      <c r="B3" s="257"/>
      <c r="C3" s="258"/>
      <c r="D3" s="258"/>
      <c r="E3" s="258"/>
      <c r="F3" s="259"/>
      <c r="G3" s="129" t="str">
        <f ca="1">IF(TODAY()-B4&gt;365,"KollV-Datum älter als 1 Jahr!","")</f>
        <v>KollV-Datum älter als 1 Jahr!</v>
      </c>
    </row>
    <row r="4" spans="1:10" ht="16.149999999999999" thickTop="1" x14ac:dyDescent="0.5">
      <c r="A4" s="107" t="s">
        <v>84</v>
      </c>
      <c r="B4" s="108">
        <v>43831</v>
      </c>
      <c r="C4" s="107" t="s">
        <v>83</v>
      </c>
      <c r="D4" s="109">
        <v>1</v>
      </c>
      <c r="E4" s="260" t="s">
        <v>0</v>
      </c>
      <c r="F4" s="261"/>
      <c r="G4" s="130" t="str">
        <f>IF(D4="","Faktor zur Umrechnung, bzw 1,0 eintragen.","")</f>
        <v/>
      </c>
    </row>
    <row r="5" spans="1:10" ht="15.75" customHeight="1" x14ac:dyDescent="0.5">
      <c r="A5" s="262" t="s">
        <v>85</v>
      </c>
      <c r="B5" s="185" t="s">
        <v>86</v>
      </c>
      <c r="C5" s="185" t="s">
        <v>87</v>
      </c>
      <c r="D5" s="264" t="s">
        <v>77</v>
      </c>
      <c r="E5" s="185" t="s">
        <v>78</v>
      </c>
      <c r="F5" s="264" t="s">
        <v>1</v>
      </c>
      <c r="G5" s="250" t="str">
        <f>"Info: Der Faktor von "&amp;TEXT(D4,"0,000000")&amp;" stellt einen Teiler von "&amp;TEXT(1/D4,"0,00")&amp;" dar."</f>
        <v>Info: Der Faktor von 1,000000 stellt einen Teiler von 1,00 dar.</v>
      </c>
      <c r="H5" s="251"/>
      <c r="I5" s="251"/>
    </row>
    <row r="6" spans="1:10" x14ac:dyDescent="0.5">
      <c r="A6" s="263"/>
      <c r="B6" s="186"/>
      <c r="C6" s="186"/>
      <c r="D6" s="265"/>
      <c r="E6" s="186"/>
      <c r="F6" s="266"/>
      <c r="G6" s="250"/>
      <c r="H6" s="251"/>
      <c r="I6" s="251"/>
    </row>
    <row r="7" spans="1:10" x14ac:dyDescent="0.5">
      <c r="A7" s="115" t="s">
        <v>120</v>
      </c>
      <c r="B7" s="114"/>
      <c r="C7" s="59"/>
      <c r="D7" s="13">
        <f t="shared" ref="D7:D32" si="0">B7*$D$4</f>
        <v>0</v>
      </c>
      <c r="E7" s="94"/>
      <c r="F7" s="14">
        <f>D7*E7</f>
        <v>0</v>
      </c>
    </row>
    <row r="8" spans="1:10" x14ac:dyDescent="0.5">
      <c r="A8" s="116" t="s">
        <v>124</v>
      </c>
      <c r="B8" s="82"/>
      <c r="C8" s="60"/>
      <c r="D8" s="6">
        <f t="shared" si="0"/>
        <v>0</v>
      </c>
      <c r="E8" s="95"/>
      <c r="F8" s="7">
        <f t="shared" ref="F8:F32" si="1">D8*E8</f>
        <v>0</v>
      </c>
    </row>
    <row r="9" spans="1:10" x14ac:dyDescent="0.5">
      <c r="A9" s="116" t="s">
        <v>125</v>
      </c>
      <c r="B9" s="82"/>
      <c r="C9" s="60"/>
      <c r="D9" s="6">
        <f t="shared" si="0"/>
        <v>0</v>
      </c>
      <c r="E9" s="95"/>
      <c r="F9" s="7">
        <f t="shared" si="1"/>
        <v>0</v>
      </c>
      <c r="H9" s="15"/>
    </row>
    <row r="10" spans="1:10" x14ac:dyDescent="0.5">
      <c r="A10" s="116" t="s">
        <v>121</v>
      </c>
      <c r="B10" s="82"/>
      <c r="C10" s="60"/>
      <c r="D10" s="6">
        <f t="shared" si="0"/>
        <v>0</v>
      </c>
      <c r="E10" s="95"/>
      <c r="F10" s="7">
        <f t="shared" si="1"/>
        <v>0</v>
      </c>
    </row>
    <row r="11" spans="1:10" x14ac:dyDescent="0.5">
      <c r="A11" s="116" t="s">
        <v>122</v>
      </c>
      <c r="B11" s="82"/>
      <c r="C11" s="60"/>
      <c r="D11" s="6">
        <f t="shared" si="0"/>
        <v>0</v>
      </c>
      <c r="E11" s="95"/>
      <c r="F11" s="7">
        <f t="shared" si="1"/>
        <v>0</v>
      </c>
    </row>
    <row r="12" spans="1:10" x14ac:dyDescent="0.5">
      <c r="A12" s="116" t="s">
        <v>123</v>
      </c>
      <c r="B12" s="82"/>
      <c r="C12" s="60"/>
      <c r="D12" s="6">
        <f t="shared" si="0"/>
        <v>0</v>
      </c>
      <c r="E12" s="95"/>
      <c r="F12" s="7">
        <f t="shared" si="1"/>
        <v>0</v>
      </c>
    </row>
    <row r="13" spans="1:10" x14ac:dyDescent="0.5">
      <c r="A13" s="116"/>
      <c r="B13" s="82"/>
      <c r="C13" s="60"/>
      <c r="D13" s="6">
        <f t="shared" si="0"/>
        <v>0</v>
      </c>
      <c r="E13" s="95"/>
      <c r="F13" s="7">
        <f t="shared" si="1"/>
        <v>0</v>
      </c>
    </row>
    <row r="14" spans="1:10" x14ac:dyDescent="0.5">
      <c r="A14" s="116"/>
      <c r="B14" s="82"/>
      <c r="C14" s="60"/>
      <c r="D14" s="6">
        <f t="shared" si="0"/>
        <v>0</v>
      </c>
      <c r="E14" s="95"/>
      <c r="F14" s="7">
        <f t="shared" si="1"/>
        <v>0</v>
      </c>
    </row>
    <row r="15" spans="1:10" x14ac:dyDescent="0.5">
      <c r="A15" s="116"/>
      <c r="B15" s="82"/>
      <c r="C15" s="60"/>
      <c r="D15" s="6">
        <f t="shared" si="0"/>
        <v>0</v>
      </c>
      <c r="E15" s="95"/>
      <c r="F15" s="7">
        <f t="shared" si="1"/>
        <v>0</v>
      </c>
    </row>
    <row r="16" spans="1:10" x14ac:dyDescent="0.5">
      <c r="A16" s="116"/>
      <c r="B16" s="82"/>
      <c r="C16" s="60"/>
      <c r="D16" s="6">
        <f t="shared" si="0"/>
        <v>0</v>
      </c>
      <c r="E16" s="95"/>
      <c r="F16" s="7">
        <f t="shared" si="1"/>
        <v>0</v>
      </c>
    </row>
    <row r="17" spans="1:6" x14ac:dyDescent="0.5">
      <c r="A17" s="57"/>
      <c r="B17" s="58"/>
      <c r="C17" s="60"/>
      <c r="D17" s="6">
        <f t="shared" si="0"/>
        <v>0</v>
      </c>
      <c r="E17" s="93"/>
      <c r="F17" s="7">
        <f t="shared" si="1"/>
        <v>0</v>
      </c>
    </row>
    <row r="18" spans="1:6" x14ac:dyDescent="0.5">
      <c r="A18" s="57"/>
      <c r="B18" s="58"/>
      <c r="C18" s="60"/>
      <c r="D18" s="6">
        <f t="shared" si="0"/>
        <v>0</v>
      </c>
      <c r="E18" s="93"/>
      <c r="F18" s="7">
        <f t="shared" si="1"/>
        <v>0</v>
      </c>
    </row>
    <row r="19" spans="1:6" x14ac:dyDescent="0.5">
      <c r="A19" s="57"/>
      <c r="B19" s="58"/>
      <c r="C19" s="60"/>
      <c r="D19" s="6">
        <f t="shared" si="0"/>
        <v>0</v>
      </c>
      <c r="E19" s="93"/>
      <c r="F19" s="7">
        <f t="shared" si="1"/>
        <v>0</v>
      </c>
    </row>
    <row r="20" spans="1:6" x14ac:dyDescent="0.5">
      <c r="A20" s="57"/>
      <c r="B20" s="58"/>
      <c r="C20" s="60"/>
      <c r="D20" s="6">
        <f t="shared" si="0"/>
        <v>0</v>
      </c>
      <c r="E20" s="93"/>
      <c r="F20" s="7">
        <f t="shared" si="1"/>
        <v>0</v>
      </c>
    </row>
    <row r="21" spans="1:6" x14ac:dyDescent="0.5">
      <c r="A21" s="57"/>
      <c r="B21" s="58"/>
      <c r="C21" s="60"/>
      <c r="D21" s="6">
        <f t="shared" si="0"/>
        <v>0</v>
      </c>
      <c r="E21" s="93"/>
      <c r="F21" s="7">
        <f t="shared" si="1"/>
        <v>0</v>
      </c>
    </row>
    <row r="22" spans="1:6" x14ac:dyDescent="0.5">
      <c r="A22" s="57"/>
      <c r="B22" s="58"/>
      <c r="C22" s="60"/>
      <c r="D22" s="6">
        <f t="shared" si="0"/>
        <v>0</v>
      </c>
      <c r="E22" s="93"/>
      <c r="F22" s="7">
        <f t="shared" si="1"/>
        <v>0</v>
      </c>
    </row>
    <row r="23" spans="1:6" x14ac:dyDescent="0.5">
      <c r="A23" s="57"/>
      <c r="B23" s="58"/>
      <c r="C23" s="60"/>
      <c r="D23" s="6">
        <f t="shared" si="0"/>
        <v>0</v>
      </c>
      <c r="E23" s="93"/>
      <c r="F23" s="7">
        <f t="shared" si="1"/>
        <v>0</v>
      </c>
    </row>
    <row r="24" spans="1:6" x14ac:dyDescent="0.5">
      <c r="A24" s="57"/>
      <c r="B24" s="58"/>
      <c r="C24" s="60"/>
      <c r="D24" s="6">
        <f t="shared" si="0"/>
        <v>0</v>
      </c>
      <c r="E24" s="93"/>
      <c r="F24" s="7">
        <f t="shared" si="1"/>
        <v>0</v>
      </c>
    </row>
    <row r="25" spans="1:6" x14ac:dyDescent="0.5">
      <c r="A25" s="57"/>
      <c r="B25" s="58"/>
      <c r="C25" s="60"/>
      <c r="D25" s="6">
        <f t="shared" si="0"/>
        <v>0</v>
      </c>
      <c r="E25" s="93"/>
      <c r="F25" s="7">
        <f t="shared" si="1"/>
        <v>0</v>
      </c>
    </row>
    <row r="26" spans="1:6" x14ac:dyDescent="0.5">
      <c r="A26" s="57"/>
      <c r="B26" s="58"/>
      <c r="C26" s="60"/>
      <c r="D26" s="6">
        <f t="shared" si="0"/>
        <v>0</v>
      </c>
      <c r="E26" s="93"/>
      <c r="F26" s="7">
        <f t="shared" si="1"/>
        <v>0</v>
      </c>
    </row>
    <row r="27" spans="1:6" x14ac:dyDescent="0.5">
      <c r="A27" s="57"/>
      <c r="B27" s="58"/>
      <c r="C27" s="60"/>
      <c r="D27" s="6">
        <f t="shared" si="0"/>
        <v>0</v>
      </c>
      <c r="E27" s="93"/>
      <c r="F27" s="7">
        <f t="shared" si="1"/>
        <v>0</v>
      </c>
    </row>
    <row r="28" spans="1:6" x14ac:dyDescent="0.5">
      <c r="A28" s="57"/>
      <c r="B28" s="58"/>
      <c r="C28" s="60"/>
      <c r="D28" s="6">
        <f t="shared" si="0"/>
        <v>0</v>
      </c>
      <c r="E28" s="93"/>
      <c r="F28" s="7">
        <f t="shared" si="1"/>
        <v>0</v>
      </c>
    </row>
    <row r="29" spans="1:6" x14ac:dyDescent="0.5">
      <c r="A29" s="57"/>
      <c r="B29" s="58"/>
      <c r="C29" s="60"/>
      <c r="D29" s="6">
        <f t="shared" si="0"/>
        <v>0</v>
      </c>
      <c r="E29" s="93"/>
      <c r="F29" s="7">
        <f t="shared" si="1"/>
        <v>0</v>
      </c>
    </row>
    <row r="30" spans="1:6" x14ac:dyDescent="0.5">
      <c r="A30" s="57"/>
      <c r="B30" s="58"/>
      <c r="C30" s="60"/>
      <c r="D30" s="6">
        <f t="shared" si="0"/>
        <v>0</v>
      </c>
      <c r="E30" s="93"/>
      <c r="F30" s="7">
        <f t="shared" si="1"/>
        <v>0</v>
      </c>
    </row>
    <row r="31" spans="1:6" x14ac:dyDescent="0.5">
      <c r="A31" s="57"/>
      <c r="B31" s="58"/>
      <c r="C31" s="60"/>
      <c r="D31" s="6">
        <f t="shared" si="0"/>
        <v>0</v>
      </c>
      <c r="E31" s="93"/>
      <c r="F31" s="7">
        <f t="shared" si="1"/>
        <v>0</v>
      </c>
    </row>
    <row r="32" spans="1:6" x14ac:dyDescent="0.5">
      <c r="A32" s="57"/>
      <c r="B32" s="58"/>
      <c r="C32" s="60"/>
      <c r="D32" s="6">
        <f t="shared" si="0"/>
        <v>0</v>
      </c>
      <c r="E32" s="93"/>
      <c r="F32" s="7">
        <f t="shared" si="1"/>
        <v>0</v>
      </c>
    </row>
    <row r="33" spans="1:6" x14ac:dyDescent="0.5">
      <c r="A33" s="47"/>
      <c r="B33" s="7"/>
      <c r="C33" s="49"/>
      <c r="D33" s="8"/>
      <c r="E33" s="48"/>
      <c r="F33" s="9"/>
    </row>
    <row r="34" spans="1:6" x14ac:dyDescent="0.5">
      <c r="A34" s="275" t="s">
        <v>2</v>
      </c>
      <c r="B34" s="276"/>
      <c r="C34" s="276"/>
      <c r="D34" s="276"/>
      <c r="E34" s="276"/>
      <c r="F34" s="277"/>
    </row>
    <row r="36" spans="1:6" x14ac:dyDescent="0.5">
      <c r="A36" s="272" t="s">
        <v>88</v>
      </c>
      <c r="B36" s="273"/>
      <c r="C36" s="274"/>
      <c r="E36" s="281" t="s">
        <v>96</v>
      </c>
      <c r="F36" s="282"/>
    </row>
    <row r="37" spans="1:6" ht="15.75" customHeight="1" x14ac:dyDescent="0.5">
      <c r="A37" s="16" t="s">
        <v>101</v>
      </c>
      <c r="B37" s="17"/>
      <c r="C37" s="61"/>
      <c r="D37" s="290" t="str">
        <f>IF(C37="","Arb.-Zeit eintragen!","")</f>
        <v>Arb.-Zeit eintragen!</v>
      </c>
      <c r="E37" s="224" t="s">
        <v>97</v>
      </c>
      <c r="F37" s="226"/>
    </row>
    <row r="38" spans="1:6" ht="18" x14ac:dyDescent="0.5">
      <c r="A38" s="16" t="s">
        <v>102</v>
      </c>
      <c r="B38" s="18" t="s">
        <v>21</v>
      </c>
      <c r="C38" s="18" t="s">
        <v>3</v>
      </c>
      <c r="D38" s="290"/>
      <c r="E38" s="224"/>
      <c r="F38" s="226"/>
    </row>
    <row r="39" spans="1:6" x14ac:dyDescent="0.5">
      <c r="A39" s="115"/>
      <c r="B39" s="68"/>
      <c r="C39" s="69"/>
      <c r="E39" s="224"/>
      <c r="F39" s="226"/>
    </row>
    <row r="40" spans="1:6" x14ac:dyDescent="0.5">
      <c r="A40" s="116"/>
      <c r="B40" s="70"/>
      <c r="C40" s="71"/>
      <c r="E40" s="224"/>
      <c r="F40" s="226"/>
    </row>
    <row r="41" spans="1:6" x14ac:dyDescent="0.5">
      <c r="A41" s="116"/>
      <c r="B41" s="70"/>
      <c r="C41" s="71"/>
      <c r="E41" s="224"/>
      <c r="F41" s="226"/>
    </row>
    <row r="42" spans="1:6" x14ac:dyDescent="0.5">
      <c r="A42" s="116"/>
      <c r="B42" s="70"/>
      <c r="C42" s="71"/>
      <c r="E42" s="224"/>
      <c r="F42" s="226"/>
    </row>
    <row r="43" spans="1:6" x14ac:dyDescent="0.5">
      <c r="A43" s="116"/>
      <c r="B43" s="70"/>
      <c r="C43" s="71"/>
      <c r="E43" s="224"/>
      <c r="F43" s="226"/>
    </row>
    <row r="44" spans="1:6" x14ac:dyDescent="0.5">
      <c r="A44" s="116"/>
      <c r="B44" s="70"/>
      <c r="C44" s="71"/>
      <c r="E44" s="224"/>
      <c r="F44" s="226"/>
    </row>
    <row r="45" spans="1:6" x14ac:dyDescent="0.5">
      <c r="A45" s="57"/>
      <c r="B45" s="64"/>
      <c r="C45" s="65"/>
      <c r="E45" s="224"/>
      <c r="F45" s="226"/>
    </row>
    <row r="46" spans="1:6" x14ac:dyDescent="0.5">
      <c r="A46" s="57"/>
      <c r="B46" s="64"/>
      <c r="C46" s="65"/>
      <c r="E46" s="224"/>
      <c r="F46" s="226"/>
    </row>
    <row r="47" spans="1:6" x14ac:dyDescent="0.5">
      <c r="A47" s="57"/>
      <c r="B47" s="64"/>
      <c r="C47" s="65"/>
      <c r="E47" s="224"/>
      <c r="F47" s="226"/>
    </row>
    <row r="48" spans="1:6" x14ac:dyDescent="0.5">
      <c r="A48" s="118"/>
      <c r="B48" s="66"/>
      <c r="C48" s="67"/>
      <c r="E48" s="224"/>
      <c r="F48" s="226"/>
    </row>
    <row r="49" spans="1:6" ht="18" x14ac:dyDescent="0.5">
      <c r="A49" s="16" t="s">
        <v>100</v>
      </c>
      <c r="B49" s="18" t="s">
        <v>21</v>
      </c>
      <c r="C49" s="18" t="s">
        <v>3</v>
      </c>
      <c r="E49" s="224"/>
      <c r="F49" s="226"/>
    </row>
    <row r="50" spans="1:6" x14ac:dyDescent="0.5">
      <c r="A50" s="115"/>
      <c r="B50" s="68"/>
      <c r="C50" s="69"/>
      <c r="E50" s="224"/>
      <c r="F50" s="226"/>
    </row>
    <row r="51" spans="1:6" x14ac:dyDescent="0.5">
      <c r="A51" s="116"/>
      <c r="B51" s="70"/>
      <c r="C51" s="71"/>
      <c r="E51" s="227"/>
      <c r="F51" s="229"/>
    </row>
    <row r="52" spans="1:6" x14ac:dyDescent="0.5">
      <c r="A52" s="116"/>
      <c r="B52" s="70"/>
      <c r="C52" s="71"/>
    </row>
    <row r="53" spans="1:6" x14ac:dyDescent="0.5">
      <c r="A53" s="116"/>
      <c r="B53" s="70"/>
      <c r="C53" s="71"/>
    </row>
    <row r="54" spans="1:6" x14ac:dyDescent="0.5">
      <c r="A54" s="116"/>
      <c r="B54" s="70"/>
      <c r="C54" s="71"/>
    </row>
    <row r="55" spans="1:6" x14ac:dyDescent="0.5">
      <c r="A55" s="16" t="s">
        <v>103</v>
      </c>
      <c r="B55" s="18" t="s">
        <v>6</v>
      </c>
      <c r="C55" s="18"/>
    </row>
    <row r="56" spans="1:6" x14ac:dyDescent="0.5">
      <c r="A56" s="62"/>
      <c r="B56" s="74"/>
      <c r="C56" s="19"/>
    </row>
    <row r="57" spans="1:6" x14ac:dyDescent="0.5">
      <c r="A57" s="63"/>
      <c r="B57" s="72"/>
      <c r="C57" s="20"/>
    </row>
    <row r="58" spans="1:6" x14ac:dyDescent="0.5">
      <c r="A58" s="75"/>
      <c r="B58" s="111"/>
      <c r="C58" s="20"/>
    </row>
    <row r="59" spans="1:6" x14ac:dyDescent="0.5">
      <c r="A59" s="75"/>
      <c r="B59" s="111"/>
      <c r="C59" s="20"/>
    </row>
    <row r="60" spans="1:6" x14ac:dyDescent="0.5">
      <c r="A60" s="73"/>
      <c r="B60" s="112"/>
      <c r="C60" s="21"/>
    </row>
    <row r="61" spans="1:6" x14ac:dyDescent="0.5">
      <c r="A61" s="195" t="s">
        <v>71</v>
      </c>
      <c r="B61" s="196"/>
      <c r="C61" s="197"/>
    </row>
    <row r="62" spans="1:6" x14ac:dyDescent="0.5">
      <c r="A62" s="278"/>
      <c r="B62" s="279"/>
      <c r="C62" s="280"/>
    </row>
    <row r="63" spans="1:6" x14ac:dyDescent="0.5">
      <c r="A63" s="198"/>
      <c r="B63" s="199"/>
      <c r="C63" s="200"/>
    </row>
    <row r="66" spans="1:5" x14ac:dyDescent="0.5">
      <c r="A66" s="272" t="s">
        <v>89</v>
      </c>
      <c r="B66" s="273"/>
      <c r="C66" s="274"/>
    </row>
    <row r="67" spans="1:5" x14ac:dyDescent="0.5">
      <c r="A67" s="22" t="s">
        <v>90</v>
      </c>
      <c r="B67" s="23" t="s">
        <v>7</v>
      </c>
      <c r="C67" s="24" t="s">
        <v>8</v>
      </c>
    </row>
    <row r="68" spans="1:5" x14ac:dyDescent="0.5">
      <c r="A68" s="116"/>
      <c r="B68" s="78"/>
      <c r="C68" s="76"/>
      <c r="D68" s="25" t="str">
        <f>IF(AND(B68&gt;0,C68&gt;0),"Entweder in % oder €-Wert angeben!!","")</f>
        <v/>
      </c>
    </row>
    <row r="69" spans="1:5" x14ac:dyDescent="0.5">
      <c r="A69" s="116"/>
      <c r="B69" s="79"/>
      <c r="C69" s="76"/>
      <c r="D69" s="25" t="str">
        <f t="shared" ref="D69:D94" si="2">IF(AND(B69&gt;0,C69&gt;0),"Entweder in % oder €-Wert angeben!!","")</f>
        <v/>
      </c>
    </row>
    <row r="70" spans="1:5" x14ac:dyDescent="0.5">
      <c r="A70" s="116"/>
      <c r="B70" s="79"/>
      <c r="C70" s="76"/>
      <c r="D70" s="25" t="str">
        <f t="shared" si="2"/>
        <v/>
      </c>
    </row>
    <row r="71" spans="1:5" x14ac:dyDescent="0.5">
      <c r="A71" s="116"/>
      <c r="B71" s="79"/>
      <c r="C71" s="76"/>
      <c r="D71" s="25" t="str">
        <f t="shared" si="2"/>
        <v/>
      </c>
    </row>
    <row r="72" spans="1:5" x14ac:dyDescent="0.5">
      <c r="A72" s="116"/>
      <c r="B72" s="79"/>
      <c r="C72" s="76"/>
      <c r="D72" s="25" t="str">
        <f t="shared" si="2"/>
        <v/>
      </c>
    </row>
    <row r="73" spans="1:5" x14ac:dyDescent="0.5">
      <c r="A73" s="116"/>
      <c r="B73" s="79"/>
      <c r="C73" s="76"/>
      <c r="D73" s="25" t="str">
        <f t="shared" si="2"/>
        <v/>
      </c>
      <c r="E73" s="25"/>
    </row>
    <row r="74" spans="1:5" x14ac:dyDescent="0.5">
      <c r="A74" s="116"/>
      <c r="B74" s="79"/>
      <c r="C74" s="76"/>
      <c r="D74" s="25" t="str">
        <f t="shared" si="2"/>
        <v/>
      </c>
    </row>
    <row r="75" spans="1:5" x14ac:dyDescent="0.5">
      <c r="A75" s="116"/>
      <c r="B75" s="79"/>
      <c r="C75" s="76"/>
      <c r="D75" s="25" t="str">
        <f t="shared" si="2"/>
        <v/>
      </c>
    </row>
    <row r="76" spans="1:5" x14ac:dyDescent="0.5">
      <c r="A76" s="116"/>
      <c r="B76" s="79"/>
      <c r="C76" s="76"/>
      <c r="D76" s="25" t="str">
        <f t="shared" si="2"/>
        <v/>
      </c>
    </row>
    <row r="77" spans="1:5" x14ac:dyDescent="0.5">
      <c r="A77" s="116"/>
      <c r="B77" s="79"/>
      <c r="C77" s="76"/>
      <c r="D77" s="25" t="str">
        <f t="shared" si="2"/>
        <v/>
      </c>
    </row>
    <row r="78" spans="1:5" x14ac:dyDescent="0.5">
      <c r="A78" s="116"/>
      <c r="B78" s="79"/>
      <c r="C78" s="76"/>
      <c r="D78" s="25" t="str">
        <f t="shared" si="2"/>
        <v/>
      </c>
    </row>
    <row r="79" spans="1:5" x14ac:dyDescent="0.5">
      <c r="A79" s="116"/>
      <c r="B79" s="79"/>
      <c r="C79" s="76"/>
      <c r="D79" s="25" t="str">
        <f t="shared" si="2"/>
        <v/>
      </c>
    </row>
    <row r="80" spans="1:5" x14ac:dyDescent="0.5">
      <c r="A80" s="116"/>
      <c r="B80" s="79"/>
      <c r="C80" s="76"/>
      <c r="D80" s="25" t="str">
        <f t="shared" si="2"/>
        <v/>
      </c>
    </row>
    <row r="81" spans="1:4" x14ac:dyDescent="0.5">
      <c r="A81" s="116"/>
      <c r="B81" s="77"/>
      <c r="C81" s="76"/>
      <c r="D81" s="25" t="str">
        <f t="shared" si="2"/>
        <v/>
      </c>
    </row>
    <row r="82" spans="1:4" x14ac:dyDescent="0.5">
      <c r="A82" s="116"/>
      <c r="B82" s="77"/>
      <c r="C82" s="76"/>
      <c r="D82" s="25" t="str">
        <f t="shared" si="2"/>
        <v/>
      </c>
    </row>
    <row r="83" spans="1:4" x14ac:dyDescent="0.5">
      <c r="A83" s="116"/>
      <c r="B83" s="77"/>
      <c r="C83" s="76"/>
      <c r="D83" s="25" t="str">
        <f t="shared" si="2"/>
        <v/>
      </c>
    </row>
    <row r="84" spans="1:4" x14ac:dyDescent="0.5">
      <c r="A84" s="116"/>
      <c r="B84" s="77"/>
      <c r="C84" s="76"/>
      <c r="D84" s="25" t="str">
        <f t="shared" si="2"/>
        <v/>
      </c>
    </row>
    <row r="85" spans="1:4" x14ac:dyDescent="0.5">
      <c r="A85" s="116"/>
      <c r="B85" s="77"/>
      <c r="C85" s="76"/>
      <c r="D85" s="25" t="str">
        <f t="shared" si="2"/>
        <v/>
      </c>
    </row>
    <row r="86" spans="1:4" x14ac:dyDescent="0.5">
      <c r="A86" s="116"/>
      <c r="B86" s="77"/>
      <c r="C86" s="76"/>
      <c r="D86" s="25" t="str">
        <f t="shared" si="2"/>
        <v/>
      </c>
    </row>
    <row r="87" spans="1:4" x14ac:dyDescent="0.5">
      <c r="A87" s="116"/>
      <c r="B87" s="77"/>
      <c r="C87" s="76"/>
      <c r="D87" s="25" t="str">
        <f t="shared" si="2"/>
        <v/>
      </c>
    </row>
    <row r="88" spans="1:4" x14ac:dyDescent="0.5">
      <c r="A88" s="116"/>
      <c r="B88" s="77"/>
      <c r="C88" s="76"/>
      <c r="D88" s="25" t="str">
        <f t="shared" si="2"/>
        <v/>
      </c>
    </row>
    <row r="89" spans="1:4" x14ac:dyDescent="0.5">
      <c r="A89" s="116"/>
      <c r="B89" s="77"/>
      <c r="C89" s="76"/>
      <c r="D89" s="25" t="str">
        <f t="shared" si="2"/>
        <v/>
      </c>
    </row>
    <row r="90" spans="1:4" x14ac:dyDescent="0.5">
      <c r="A90" s="116"/>
      <c r="B90" s="77"/>
      <c r="C90" s="76"/>
      <c r="D90" s="25" t="str">
        <f t="shared" si="2"/>
        <v/>
      </c>
    </row>
    <row r="91" spans="1:4" x14ac:dyDescent="0.5">
      <c r="A91" s="116"/>
      <c r="B91" s="77"/>
      <c r="C91" s="76"/>
      <c r="D91" s="25" t="str">
        <f t="shared" si="2"/>
        <v/>
      </c>
    </row>
    <row r="92" spans="1:4" x14ac:dyDescent="0.5">
      <c r="A92" s="116"/>
      <c r="B92" s="77"/>
      <c r="C92" s="76"/>
      <c r="D92" s="25" t="str">
        <f t="shared" si="2"/>
        <v/>
      </c>
    </row>
    <row r="93" spans="1:4" x14ac:dyDescent="0.5">
      <c r="A93" s="116"/>
      <c r="B93" s="77"/>
      <c r="C93" s="76"/>
      <c r="D93" s="25" t="str">
        <f t="shared" si="2"/>
        <v/>
      </c>
    </row>
    <row r="94" spans="1:4" x14ac:dyDescent="0.5">
      <c r="A94" s="50"/>
      <c r="B94" s="51"/>
      <c r="C94" s="52"/>
      <c r="D94" s="25" t="str">
        <f t="shared" si="2"/>
        <v/>
      </c>
    </row>
    <row r="96" spans="1:4" x14ac:dyDescent="0.5">
      <c r="A96" s="272" t="s">
        <v>91</v>
      </c>
      <c r="B96" s="273"/>
      <c r="C96" s="273"/>
      <c r="D96" s="274"/>
    </row>
    <row r="97" spans="1:7" x14ac:dyDescent="0.5">
      <c r="A97" s="128" t="s">
        <v>130</v>
      </c>
      <c r="B97" s="127">
        <f>DPNK!B26</f>
        <v>30</v>
      </c>
      <c r="C97" s="12" t="s">
        <v>129</v>
      </c>
      <c r="D97" s="127">
        <f>DPNK!B27</f>
        <v>17</v>
      </c>
      <c r="E97" s="250" t="s">
        <v>131</v>
      </c>
      <c r="F97" s="251"/>
      <c r="G97" s="251"/>
    </row>
    <row r="98" spans="1:7" x14ac:dyDescent="0.5">
      <c r="A98" s="239" t="s">
        <v>132</v>
      </c>
      <c r="B98" s="240" t="s">
        <v>10</v>
      </c>
      <c r="C98" s="241"/>
      <c r="D98" s="242"/>
      <c r="E98" s="250"/>
      <c r="F98" s="251"/>
      <c r="G98" s="251"/>
    </row>
    <row r="99" spans="1:7" x14ac:dyDescent="0.5">
      <c r="A99" s="239"/>
      <c r="B99" s="24" t="s">
        <v>106</v>
      </c>
      <c r="C99" s="24" t="s">
        <v>107</v>
      </c>
      <c r="D99" s="22" t="s">
        <v>11</v>
      </c>
      <c r="E99" s="250"/>
      <c r="F99" s="251"/>
      <c r="G99" s="251"/>
    </row>
    <row r="100" spans="1:7" x14ac:dyDescent="0.5">
      <c r="A100" s="121"/>
      <c r="B100" s="81"/>
      <c r="C100" s="81"/>
      <c r="D100" s="7">
        <f>B100+C100</f>
        <v>0</v>
      </c>
    </row>
    <row r="101" spans="1:7" x14ac:dyDescent="0.5">
      <c r="A101" s="119"/>
      <c r="B101" s="81"/>
      <c r="C101" s="81"/>
      <c r="D101" s="7">
        <f t="shared" ref="D101:D110" si="3">B101+C101</f>
        <v>0</v>
      </c>
    </row>
    <row r="102" spans="1:7" x14ac:dyDescent="0.5">
      <c r="A102" s="119"/>
      <c r="B102" s="81"/>
      <c r="C102" s="81"/>
      <c r="D102" s="7">
        <f t="shared" si="3"/>
        <v>0</v>
      </c>
    </row>
    <row r="103" spans="1:7" x14ac:dyDescent="0.5">
      <c r="A103" s="119"/>
      <c r="B103" s="81"/>
      <c r="C103" s="81"/>
      <c r="D103" s="7">
        <f t="shared" si="3"/>
        <v>0</v>
      </c>
    </row>
    <row r="104" spans="1:7" x14ac:dyDescent="0.5">
      <c r="A104" s="119"/>
      <c r="B104" s="81"/>
      <c r="C104" s="81"/>
      <c r="D104" s="7">
        <f t="shared" si="3"/>
        <v>0</v>
      </c>
    </row>
    <row r="105" spans="1:7" x14ac:dyDescent="0.5">
      <c r="A105" s="116"/>
      <c r="B105" s="81"/>
      <c r="C105" s="81"/>
      <c r="D105" s="7">
        <f t="shared" si="3"/>
        <v>0</v>
      </c>
    </row>
    <row r="106" spans="1:7" x14ac:dyDescent="0.5">
      <c r="A106" s="113"/>
      <c r="B106" s="80"/>
      <c r="C106" s="80"/>
      <c r="D106" s="7">
        <f t="shared" si="3"/>
        <v>0</v>
      </c>
    </row>
    <row r="107" spans="1:7" x14ac:dyDescent="0.5">
      <c r="A107" s="113"/>
      <c r="B107" s="80"/>
      <c r="C107" s="80"/>
      <c r="D107" s="7">
        <f t="shared" si="3"/>
        <v>0</v>
      </c>
    </row>
    <row r="108" spans="1:7" ht="15.85" customHeight="1" x14ac:dyDescent="0.5">
      <c r="A108" s="113"/>
      <c r="B108" s="80"/>
      <c r="C108" s="80"/>
      <c r="D108" s="7">
        <f t="shared" si="3"/>
        <v>0</v>
      </c>
      <c r="E108" s="252" t="str">
        <f>(IF(MAX(B100:B110)&gt;B97,"Eintrag in Spalte 'abgabefrei' größer Maximalbetrag iHv "&amp;TEXT(B97,"0,00€")&amp;" erkannt. Den aktuell betragsfrei gestellten Höchstwert können Sie im Blatt DPNK ändern.",""))</f>
        <v/>
      </c>
      <c r="F108" s="253"/>
      <c r="G108" s="253"/>
    </row>
    <row r="109" spans="1:7" x14ac:dyDescent="0.5">
      <c r="A109" s="113"/>
      <c r="B109" s="80"/>
      <c r="C109" s="80"/>
      <c r="D109" s="7">
        <f t="shared" si="3"/>
        <v>0</v>
      </c>
      <c r="E109" s="252"/>
      <c r="F109" s="253"/>
      <c r="G109" s="253"/>
    </row>
    <row r="110" spans="1:7" x14ac:dyDescent="0.5">
      <c r="A110" s="113"/>
      <c r="B110" s="80"/>
      <c r="C110" s="80"/>
      <c r="D110" s="7">
        <f t="shared" si="3"/>
        <v>0</v>
      </c>
      <c r="E110" s="252"/>
      <c r="F110" s="253"/>
      <c r="G110" s="253"/>
    </row>
    <row r="111" spans="1:7" x14ac:dyDescent="0.5">
      <c r="A111" s="50"/>
      <c r="B111" s="53"/>
      <c r="C111" s="54"/>
      <c r="D111" s="9"/>
      <c r="E111" s="252"/>
      <c r="F111" s="253"/>
      <c r="G111" s="253"/>
    </row>
    <row r="112" spans="1:7" x14ac:dyDescent="0.5">
      <c r="A112" s="243" t="s">
        <v>104</v>
      </c>
      <c r="B112" s="240" t="s">
        <v>12</v>
      </c>
      <c r="C112" s="241"/>
      <c r="D112" s="242"/>
    </row>
    <row r="113" spans="1:6" x14ac:dyDescent="0.5">
      <c r="A113" s="244"/>
      <c r="B113" s="1" t="s">
        <v>108</v>
      </c>
      <c r="C113" s="1" t="s">
        <v>109</v>
      </c>
      <c r="D113" s="2" t="s">
        <v>11</v>
      </c>
    </row>
    <row r="114" spans="1:6" x14ac:dyDescent="0.5">
      <c r="A114" s="120"/>
      <c r="B114" s="83"/>
      <c r="C114" s="83"/>
      <c r="D114" s="3">
        <f t="shared" ref="D114:D116" si="4">B114+C114</f>
        <v>0</v>
      </c>
    </row>
    <row r="115" spans="1:6" x14ac:dyDescent="0.5">
      <c r="A115" s="113"/>
      <c r="B115" s="76"/>
      <c r="C115" s="76"/>
      <c r="D115" s="4">
        <f t="shared" si="4"/>
        <v>0</v>
      </c>
    </row>
    <row r="116" spans="1:6" x14ac:dyDescent="0.5">
      <c r="A116" s="122"/>
      <c r="B116" s="84"/>
      <c r="C116" s="84"/>
      <c r="D116" s="5">
        <f t="shared" si="4"/>
        <v>0</v>
      </c>
    </row>
    <row r="117" spans="1:6" x14ac:dyDescent="0.5">
      <c r="A117" s="239" t="s">
        <v>105</v>
      </c>
      <c r="B117" s="247" t="s">
        <v>13</v>
      </c>
      <c r="C117" s="248"/>
      <c r="D117" s="249"/>
    </row>
    <row r="118" spans="1:6" x14ac:dyDescent="0.5">
      <c r="A118" s="239"/>
      <c r="B118" s="24" t="s">
        <v>108</v>
      </c>
      <c r="C118" s="24" t="s">
        <v>109</v>
      </c>
      <c r="D118" s="22" t="s">
        <v>11</v>
      </c>
    </row>
    <row r="119" spans="1:6" x14ac:dyDescent="0.5">
      <c r="A119" s="115"/>
      <c r="B119" s="82"/>
      <c r="C119" s="82"/>
      <c r="D119" s="26">
        <f>B119+C119</f>
        <v>0</v>
      </c>
    </row>
    <row r="120" spans="1:6" x14ac:dyDescent="0.5">
      <c r="A120" s="57"/>
      <c r="B120" s="58"/>
      <c r="C120" s="58"/>
      <c r="D120" s="26">
        <f t="shared" ref="D120:D124" si="5">B120+C120</f>
        <v>0</v>
      </c>
    </row>
    <row r="121" spans="1:6" x14ac:dyDescent="0.5">
      <c r="A121" s="57"/>
      <c r="B121" s="58"/>
      <c r="C121" s="58"/>
      <c r="D121" s="26">
        <f t="shared" si="5"/>
        <v>0</v>
      </c>
    </row>
    <row r="122" spans="1:6" x14ac:dyDescent="0.5">
      <c r="A122" s="57"/>
      <c r="B122" s="58"/>
      <c r="C122" s="58"/>
      <c r="D122" s="26">
        <f t="shared" si="5"/>
        <v>0</v>
      </c>
    </row>
    <row r="123" spans="1:6" x14ac:dyDescent="0.5">
      <c r="A123" s="57"/>
      <c r="B123" s="58"/>
      <c r="C123" s="58"/>
      <c r="D123" s="26">
        <f t="shared" si="5"/>
        <v>0</v>
      </c>
    </row>
    <row r="124" spans="1:6" x14ac:dyDescent="0.5">
      <c r="A124" s="123"/>
      <c r="B124" s="85"/>
      <c r="C124" s="85"/>
      <c r="D124" s="46">
        <f t="shared" si="5"/>
        <v>0</v>
      </c>
    </row>
    <row r="125" spans="1:6" x14ac:dyDescent="0.5">
      <c r="A125" s="195" t="s">
        <v>82</v>
      </c>
      <c r="B125" s="196"/>
      <c r="C125" s="196"/>
      <c r="D125" s="197"/>
    </row>
    <row r="126" spans="1:6" x14ac:dyDescent="0.5">
      <c r="A126" s="198"/>
      <c r="B126" s="199"/>
      <c r="C126" s="199"/>
      <c r="D126" s="200"/>
    </row>
    <row r="128" spans="1:6" s="96" customFormat="1" ht="25.15" customHeight="1" x14ac:dyDescent="0.45">
      <c r="A128" s="201" t="s">
        <v>92</v>
      </c>
      <c r="B128" s="202"/>
      <c r="C128" s="202"/>
      <c r="D128" s="202"/>
      <c r="E128" s="202"/>
      <c r="F128" s="203"/>
    </row>
    <row r="130" spans="1:8" x14ac:dyDescent="0.5">
      <c r="A130" s="10" t="s">
        <v>79</v>
      </c>
      <c r="B130" s="27">
        <f>DPNK!B5</f>
        <v>45658</v>
      </c>
      <c r="C130" s="28"/>
      <c r="D130" s="245" t="str">
        <f ca="1">IF(TODAY()-B130&gt;365,"Datum älter als 1 Jahr! Ggf im Blatt DPNK (erstes Tabellenblatt Blatt links) ändern","")</f>
        <v/>
      </c>
      <c r="E130" s="246"/>
      <c r="F130" s="246"/>
    </row>
    <row r="131" spans="1:8" x14ac:dyDescent="0.5">
      <c r="A131" s="97" t="s">
        <v>93</v>
      </c>
      <c r="B131" s="29" t="s">
        <v>20</v>
      </c>
      <c r="C131" s="204"/>
      <c r="D131" s="245"/>
      <c r="E131" s="246"/>
      <c r="F131" s="246"/>
    </row>
    <row r="132" spans="1:8" x14ac:dyDescent="0.5">
      <c r="A132" s="233" t="s">
        <v>80</v>
      </c>
      <c r="B132" s="30" t="s">
        <v>51</v>
      </c>
      <c r="C132" s="204"/>
      <c r="D132" s="245"/>
      <c r="E132" s="246"/>
      <c r="F132" s="246"/>
    </row>
    <row r="133" spans="1:8" x14ac:dyDescent="0.5">
      <c r="A133" s="234"/>
      <c r="B133" s="31" t="s">
        <v>52</v>
      </c>
      <c r="C133" s="32"/>
    </row>
    <row r="134" spans="1:8" x14ac:dyDescent="0.5">
      <c r="A134" s="33" t="str">
        <f>DPNK!A9</f>
        <v>Arbeitslosenversicherung</v>
      </c>
      <c r="B134" s="86" t="s">
        <v>53</v>
      </c>
      <c r="C134" s="34">
        <f>IF(B134=B$132,DPNK!B9,"")</f>
        <v>2.9499999999999998E-2</v>
      </c>
    </row>
    <row r="135" spans="1:8" x14ac:dyDescent="0.5">
      <c r="A135" s="33" t="str">
        <f>DPNK!A10</f>
        <v>Zuschlag Insolvenzentgeltsicherung</v>
      </c>
      <c r="B135" s="86" t="s">
        <v>53</v>
      </c>
      <c r="C135" s="34">
        <f>IF(B135=B$132,DPNK!B10,"")</f>
        <v>1E-3</v>
      </c>
    </row>
    <row r="136" spans="1:8" x14ac:dyDescent="0.5">
      <c r="A136" s="33" t="str">
        <f>DPNK!A11</f>
        <v>Pensionsversicherung ASVG</v>
      </c>
      <c r="B136" s="86" t="s">
        <v>53</v>
      </c>
      <c r="C136" s="34">
        <f>IF(B136=B$132,DPNK!B11,"")</f>
        <v>0.1255</v>
      </c>
    </row>
    <row r="137" spans="1:8" x14ac:dyDescent="0.5">
      <c r="A137" s="33" t="str">
        <f>DPNK!A12</f>
        <v>Krankenversicherung ASVG</v>
      </c>
      <c r="B137" s="86" t="s">
        <v>53</v>
      </c>
      <c r="C137" s="34">
        <f>IF(B137=B$132,DPNK!B12,"")</f>
        <v>3.78E-2</v>
      </c>
    </row>
    <row r="138" spans="1:8" x14ac:dyDescent="0.5">
      <c r="A138" s="33" t="str">
        <f>DPNK!A13</f>
        <v>Unfallversicherung</v>
      </c>
      <c r="B138" s="86" t="s">
        <v>53</v>
      </c>
      <c r="C138" s="34">
        <f>IF(B138=B$132,DPNK!B13,"")</f>
        <v>1.0999999999999999E-2</v>
      </c>
    </row>
    <row r="139" spans="1:8" x14ac:dyDescent="0.5">
      <c r="A139" s="33" t="str">
        <f>DPNK!A14</f>
        <v>Wohnbauförderungsbeitrag</v>
      </c>
      <c r="B139" s="86" t="s">
        <v>53</v>
      </c>
      <c r="C139" s="34">
        <f>IF(B139=B$132,DPNK!B14,"")</f>
        <v>5.0000000000000001E-3</v>
      </c>
    </row>
    <row r="140" spans="1:8" x14ac:dyDescent="0.5">
      <c r="A140" s="33" t="str">
        <f>DPNK!A15</f>
        <v>Schlechtwetterentschädigungsbeitrag</v>
      </c>
      <c r="B140" s="86" t="s">
        <v>51</v>
      </c>
      <c r="C140" s="34">
        <f>IF(B140=B$132,DPNK!B15,"")</f>
        <v>7.0000000000000001E-3</v>
      </c>
    </row>
    <row r="141" spans="1:8" x14ac:dyDescent="0.5">
      <c r="A141" s="33" t="str">
        <f>DPNK!A16</f>
        <v>Familienlastenausgleichsfonds</v>
      </c>
      <c r="B141" s="86" t="s">
        <v>53</v>
      </c>
      <c r="C141" s="34">
        <f>IF(B141=B$132,DPNK!B16,"")</f>
        <v>3.6999999999999998E-2</v>
      </c>
    </row>
    <row r="142" spans="1:8" x14ac:dyDescent="0.5">
      <c r="A142" s="33" t="str">
        <f>DPNK!A17</f>
        <v>#DG Zuschl. FLAF (KU2; Ø-Wert; Wert Bundesland?)</v>
      </c>
      <c r="B142" s="86" t="s">
        <v>53</v>
      </c>
      <c r="C142" s="34">
        <f>IF(B142=B$132,DPNK!B17,"")</f>
        <v>3.5999999999999999E-3</v>
      </c>
      <c r="D142" s="237" t="s">
        <v>112</v>
      </c>
      <c r="E142" s="238"/>
      <c r="F142" s="238"/>
      <c r="G142" s="238"/>
      <c r="H142" s="238"/>
    </row>
    <row r="143" spans="1:8" x14ac:dyDescent="0.5">
      <c r="A143" s="33" t="str">
        <f>DPNK!A18</f>
        <v>Mitarbeitervorsorge (Abfertigung Neu)</v>
      </c>
      <c r="B143" s="86" t="s">
        <v>51</v>
      </c>
      <c r="C143" s="34">
        <f>IF(B143=B$132,DPNK!B18,"")</f>
        <v>1.5299999999999999E-2</v>
      </c>
      <c r="D143" s="237"/>
      <c r="E143" s="238"/>
      <c r="F143" s="238"/>
      <c r="G143" s="238"/>
      <c r="H143" s="238"/>
    </row>
    <row r="144" spans="1:8" x14ac:dyDescent="0.5">
      <c r="A144" s="33" t="str">
        <f>DPNK!A19</f>
        <v>Kommunalsteuer</v>
      </c>
      <c r="B144" s="86" t="s">
        <v>53</v>
      </c>
      <c r="C144" s="34">
        <f>IF(B144=B$132,DPNK!B19,"")</f>
        <v>0.03</v>
      </c>
    </row>
    <row r="145" spans="1:8" x14ac:dyDescent="0.5">
      <c r="A145" s="33" t="str">
        <f>DPNK!A20</f>
        <v># frei verfügbar</v>
      </c>
      <c r="B145" s="86" t="s">
        <v>52</v>
      </c>
      <c r="C145" s="34" t="str">
        <f>IF(B145=B$132,DPNK!B20,"")</f>
        <v/>
      </c>
    </row>
    <row r="146" spans="1:8" x14ac:dyDescent="0.5">
      <c r="A146" s="35" t="str">
        <f>DPNK!A21</f>
        <v># frei verfügbar</v>
      </c>
      <c r="B146" s="86" t="s">
        <v>52</v>
      </c>
      <c r="C146" s="36" t="str">
        <f>IF(B146=B$132,DPNK!B21,"")</f>
        <v/>
      </c>
    </row>
    <row r="147" spans="1:8" x14ac:dyDescent="0.5">
      <c r="A147" s="37" t="s">
        <v>17</v>
      </c>
      <c r="B147" s="38"/>
      <c r="C147" s="39">
        <f>SUM(C134:C146)</f>
        <v>0.30269999999999997</v>
      </c>
    </row>
    <row r="148" spans="1:8" x14ac:dyDescent="0.5">
      <c r="A148" s="40"/>
      <c r="B148" s="41"/>
      <c r="C148" s="41"/>
      <c r="D148" s="41"/>
      <c r="E148" s="41"/>
    </row>
    <row r="149" spans="1:8" ht="15.75" customHeight="1" x14ac:dyDescent="0.5">
      <c r="A149" s="219" t="s">
        <v>94</v>
      </c>
      <c r="B149" s="98"/>
      <c r="C149" s="98"/>
      <c r="D149" s="99"/>
      <c r="E149" s="205" t="s">
        <v>62</v>
      </c>
      <c r="F149" s="221" t="s">
        <v>128</v>
      </c>
      <c r="G149" s="222"/>
      <c r="H149" s="223"/>
    </row>
    <row r="150" spans="1:8" x14ac:dyDescent="0.5">
      <c r="A150" s="220"/>
      <c r="B150" s="100"/>
      <c r="C150" s="100"/>
      <c r="D150" s="101"/>
      <c r="E150" s="206"/>
      <c r="F150" s="224"/>
      <c r="G150" s="225"/>
      <c r="H150" s="226"/>
    </row>
    <row r="151" spans="1:8" x14ac:dyDescent="0.5">
      <c r="A151" s="207" t="s">
        <v>18</v>
      </c>
      <c r="B151" s="208"/>
      <c r="C151" s="208"/>
      <c r="D151" s="209"/>
      <c r="E151" s="206" t="s">
        <v>19</v>
      </c>
      <c r="F151" s="224"/>
      <c r="G151" s="225"/>
      <c r="H151" s="226"/>
    </row>
    <row r="152" spans="1:8" x14ac:dyDescent="0.5">
      <c r="A152" s="210" t="s">
        <v>72</v>
      </c>
      <c r="B152" s="211"/>
      <c r="C152" s="212"/>
      <c r="D152" s="42" t="s">
        <v>56</v>
      </c>
      <c r="E152" s="102"/>
      <c r="F152" s="224"/>
      <c r="G152" s="225"/>
      <c r="H152" s="226"/>
    </row>
    <row r="153" spans="1:8" x14ac:dyDescent="0.5">
      <c r="A153" s="213" t="s">
        <v>54</v>
      </c>
      <c r="B153" s="214"/>
      <c r="C153" s="215"/>
      <c r="D153" s="43" t="s">
        <v>57</v>
      </c>
      <c r="E153" s="103"/>
      <c r="F153" s="224"/>
      <c r="G153" s="225"/>
      <c r="H153" s="226"/>
    </row>
    <row r="154" spans="1:8" x14ac:dyDescent="0.5">
      <c r="A154" s="213" t="s">
        <v>55</v>
      </c>
      <c r="B154" s="214"/>
      <c r="C154" s="215"/>
      <c r="D154" s="43" t="s">
        <v>58</v>
      </c>
      <c r="E154" s="103"/>
      <c r="F154" s="224"/>
      <c r="G154" s="225"/>
      <c r="H154" s="226"/>
    </row>
    <row r="155" spans="1:8" x14ac:dyDescent="0.5">
      <c r="A155" s="216" t="s">
        <v>60</v>
      </c>
      <c r="B155" s="217"/>
      <c r="C155" s="218"/>
      <c r="D155" s="44" t="s">
        <v>59</v>
      </c>
      <c r="E155" s="104"/>
      <c r="F155" s="224"/>
      <c r="G155" s="225"/>
      <c r="H155" s="226"/>
    </row>
    <row r="156" spans="1:8" x14ac:dyDescent="0.5">
      <c r="A156" s="230" t="s">
        <v>11</v>
      </c>
      <c r="B156" s="231"/>
      <c r="C156" s="232"/>
      <c r="D156" s="45" t="s">
        <v>61</v>
      </c>
      <c r="E156" s="105">
        <f>SUM(E152:E155)</f>
        <v>0</v>
      </c>
      <c r="F156" s="224"/>
      <c r="G156" s="225"/>
      <c r="H156" s="226"/>
    </row>
    <row r="157" spans="1:8" x14ac:dyDescent="0.5">
      <c r="A157" s="194"/>
      <c r="B157" s="194"/>
      <c r="C157" s="194"/>
      <c r="D157" s="194"/>
      <c r="E157" s="194"/>
      <c r="F157" s="224"/>
      <c r="G157" s="225"/>
      <c r="H157" s="226"/>
    </row>
    <row r="158" spans="1:8" x14ac:dyDescent="0.5">
      <c r="A158" s="235" t="s">
        <v>127</v>
      </c>
      <c r="B158" s="235"/>
      <c r="C158" s="235"/>
      <c r="D158" s="235"/>
      <c r="E158" s="236"/>
      <c r="F158" s="227"/>
      <c r="G158" s="228"/>
      <c r="H158" s="229"/>
    </row>
    <row r="159" spans="1:8" x14ac:dyDescent="0.5">
      <c r="A159" s="235"/>
      <c r="B159" s="235"/>
      <c r="C159" s="235"/>
      <c r="D159" s="235"/>
      <c r="E159" s="235"/>
    </row>
    <row r="160" spans="1:8" x14ac:dyDescent="0.5">
      <c r="A160" s="235"/>
      <c r="B160" s="235"/>
      <c r="C160" s="235"/>
      <c r="D160" s="235"/>
      <c r="E160" s="235"/>
    </row>
    <row r="161" spans="1:5" x14ac:dyDescent="0.5">
      <c r="A161" s="235"/>
      <c r="B161" s="235"/>
      <c r="C161" s="235"/>
      <c r="D161" s="235"/>
      <c r="E161" s="235"/>
    </row>
    <row r="162" spans="1:5" x14ac:dyDescent="0.5">
      <c r="A162" s="235"/>
      <c r="B162" s="235"/>
      <c r="C162" s="235"/>
      <c r="D162" s="235"/>
      <c r="E162" s="235"/>
    </row>
  </sheetData>
  <sheetProtection algorithmName="SHA-512" hashValue="llxvuYnDSPhnsZZfm95cBmOCfveMqYlkdMMnIEUzSInXioLV+Ff5rpgqA7niF8cBlYfvxipNWVc1XR/EDsLS7g==" saltValue="opK7x+mMvH8GVhNLM1H2wQ==" spinCount="100000" sheet="1" formatColumns="0" selectLockedCells="1"/>
  <mergeCells count="46">
    <mergeCell ref="E4:F4"/>
    <mergeCell ref="A1:F1"/>
    <mergeCell ref="B2:D2"/>
    <mergeCell ref="E2:F2"/>
    <mergeCell ref="G2:H2"/>
    <mergeCell ref="B3:F3"/>
    <mergeCell ref="G5:I6"/>
    <mergeCell ref="A34:F34"/>
    <mergeCell ref="A36:C36"/>
    <mergeCell ref="E36:F36"/>
    <mergeCell ref="D37:D38"/>
    <mergeCell ref="E37:F51"/>
    <mergeCell ref="A5:A6"/>
    <mergeCell ref="B5:B6"/>
    <mergeCell ref="C5:C6"/>
    <mergeCell ref="D5:D6"/>
    <mergeCell ref="E5:E6"/>
    <mergeCell ref="F5:F6"/>
    <mergeCell ref="A125:D126"/>
    <mergeCell ref="A61:C63"/>
    <mergeCell ref="A66:C66"/>
    <mergeCell ref="A96:D96"/>
    <mergeCell ref="E97:G99"/>
    <mergeCell ref="A98:A99"/>
    <mergeCell ref="B98:D98"/>
    <mergeCell ref="E108:G111"/>
    <mergeCell ref="A112:A113"/>
    <mergeCell ref="B112:D112"/>
    <mergeCell ref="A117:A118"/>
    <mergeCell ref="B117:D117"/>
    <mergeCell ref="A158:E162"/>
    <mergeCell ref="A128:F128"/>
    <mergeCell ref="D130:F132"/>
    <mergeCell ref="C131:C132"/>
    <mergeCell ref="A132:A133"/>
    <mergeCell ref="D142:H143"/>
    <mergeCell ref="A149:A150"/>
    <mergeCell ref="E149:E151"/>
    <mergeCell ref="F149:H158"/>
    <mergeCell ref="A151:D151"/>
    <mergeCell ref="A152:C152"/>
    <mergeCell ref="A153:C153"/>
    <mergeCell ref="A154:C154"/>
    <mergeCell ref="A155:C155"/>
    <mergeCell ref="A156:C156"/>
    <mergeCell ref="A157:E157"/>
  </mergeCells>
  <conditionalFormatting sqref="A134:A146">
    <cfRule type="expression" dxfId="1" priority="1">
      <formula>($B134&lt;&gt;"Ja")</formula>
    </cfRule>
  </conditionalFormatting>
  <dataValidations count="10">
    <dataValidation type="decimal" errorStyle="warning" operator="lessThanOrEqual" allowBlank="1" showInputMessage="1" showErrorMessage="1" error="SV-Freiheit besteht nur bis zur Höchstgrenze (Beitragsfrei maximal). Ihre Eingabe ist größer als die Freibetragsgrenze! Bitte auf die Spalte &quot;SV-pflichtig&quot; aufteilen." sqref="B100:B110" xr:uid="{C906F8D9-432A-4D68-A4F4-B16B5A37D0A1}">
      <formula1>B$97</formula1>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1" xr:uid="{69260342-6E3F-4073-B5AC-6FEEA3ED471D}">
      <formula1>0</formula1>
      <formula2>#REF!</formula2>
    </dataValidation>
    <dataValidation type="list" showInputMessage="1" showErrorMessage="1" sqref="B134:B146" xr:uid="{A16838F6-CA6A-40D4-94F1-45B1785D239B}">
      <formula1>$B$132:$B$133</formula1>
    </dataValidation>
    <dataValidation operator="greaterThan" allowBlank="1" showInputMessage="1" showErrorMessage="1" error="Bitte ein gültiges Datum eingeben! (TT.MM.JJJJ)" sqref="C130" xr:uid="{2899C69C-C31B-4F75-B1A5-EAAB14A21A9D}"/>
    <dataValidation type="decimal" errorStyle="warning" allowBlank="1" showInputMessage="1" showErrorMessage="1" error="Wert erscheint hoch oder negative Werte nicht zulässig! Eingabe prüfen!" sqref="C134:C146" xr:uid="{6F4C43B1-C4CE-4DF9-BF4D-BA0EA67810A2}">
      <formula1>0</formula1>
      <formula2>0.15</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1A70F359-DA4D-4B2F-B33B-81A1B1C0049E}">
      <formula1>0</formula1>
      <formula2>B110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47E00BBD-043E-4FE3-A4C1-05B027F3C73D}">
      <formula1>0</formula1>
      <formula2>B109</formula2>
    </dataValidation>
    <dataValidation type="decimal" errorStyle="warning" allowBlank="1" showInputMessage="1" showErrorMessage="1" error="Auffällige Eingabe. IdR ist die im KollV vorgesehene arbeitszeit kürzer als 40 Std pro Woche!" sqref="C37" xr:uid="{598968C3-D916-4876-8DD1-848EF390F15E}">
      <formula1>35</formula1>
      <formula2>40</formula2>
    </dataValidation>
    <dataValidation type="decimal" errorStyle="warning" allowBlank="1" showInputMessage="1" showErrorMessage="1" error="Ihre Eingabe ist größer als 5 mal der Beitragsfreibetrag je Woche!" sqref="B120:B124" xr:uid="{0C75252E-261E-4676-9AE1-9D81D18077C5}">
      <formula1>0</formula1>
      <formula2>5*B98</formula2>
    </dataValidation>
    <dataValidation type="date" operator="greaterThan" allowBlank="1" showInputMessage="1" showErrorMessage="1" error="Datum eingeben (TT.MM.JJJJ)." sqref="B4" xr:uid="{6D4627DF-3B1A-4636-807F-6319C62D8D91}">
      <formula1>42369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A2C38-C497-41C1-9750-D0C1B126EAC9}">
  <sheetPr>
    <tabColor rgb="FF92D050"/>
  </sheetPr>
  <dimension ref="A1:J162"/>
  <sheetViews>
    <sheetView showGridLines="0" zoomScaleNormal="100" workbookViewId="0">
      <selection activeCell="C12" sqref="C12"/>
    </sheetView>
  </sheetViews>
  <sheetFormatPr baseColWidth="10" defaultColWidth="12.86328125" defaultRowHeight="15.75" x14ac:dyDescent="0.5"/>
  <cols>
    <col min="1" max="1" width="37.59765625" style="12" customWidth="1"/>
    <col min="2" max="2" width="12.73046875" style="12" customWidth="1"/>
    <col min="3" max="4" width="12" style="12" customWidth="1"/>
    <col min="5" max="16384" width="12.86328125" style="12"/>
  </cols>
  <sheetData>
    <row r="1" spans="1:10" ht="108.4" customHeight="1" x14ac:dyDescent="0.5">
      <c r="A1" s="284" t="s">
        <v>133</v>
      </c>
      <c r="B1" s="285"/>
      <c r="C1" s="285"/>
      <c r="D1" s="285"/>
      <c r="E1" s="285"/>
      <c r="F1" s="286"/>
      <c r="I1" s="92" t="s">
        <v>81</v>
      </c>
      <c r="J1" s="92" t="str">
        <f ca="1">MID(CELL("Dateiname",A1),SEARCH("[",CELL("Dateiname",A1))+1,SEARCH("]",CELL("Dateiname",A1))-SEARCH("[",CELL("Dateiname",A1))-1)</f>
        <v>K3_EuM_Quelle.xlsx</v>
      </c>
    </row>
    <row r="2" spans="1:10" ht="80.099999999999994" customHeight="1" thickBot="1" x14ac:dyDescent="0.55000000000000004">
      <c r="A2" s="106" t="str">
        <f ca="1">"Info zum Dateinamen (.xlsx) und zum Blattnamen die im Kalk-TOOL zeichenident eingegeben werden müssen. (Dieses Blatt ist das "&amp;_xlfn.SHEET(A1)&amp;"-te von "&amp;_xlfn.SHEETS()&amp;" Blättern in dieser Datei ["&amp;B2&amp;"])"</f>
        <v>Info zum Dateinamen (.xlsx) und zum Blattnamen die im Kalk-TOOL zeichenident eingegeben werden müssen. (Dieses Blatt ist das 5-te von 5 Blättern in dieser Datei [K3_EuM_Quelle])</v>
      </c>
      <c r="B2" s="287" t="str">
        <f ca="1">MID(J1,1,SEARCH(".",J1)-1)</f>
        <v>K3_EuM_Quelle</v>
      </c>
      <c r="C2" s="288"/>
      <c r="D2" s="289"/>
      <c r="E2" s="287" t="str">
        <f ca="1">MID(CELL("Dateiname",$A$1),FIND("]", CELL("Dateiname",$A$1))+1,31)</f>
        <v>VORLAGE3</v>
      </c>
      <c r="F2" s="289"/>
      <c r="G2" s="270" t="str">
        <f ca="1">IF(ISERROR(FIND("-",B2&amp;E2)),IF(ISERROR(FIND("+",B2&amp;E2)),IF(ISERROR(FIND(":",B2&amp;E2)),IF(ISERROR(FIND("'",B2&amp;E2)),IF(ISERROR(FIND(";",B2&amp;E2)),IF(ISERROR(FIND("!",B2&amp;E2)),IF(ISERROR(FIND("§",B2&amp;E2)),IF(ISERROR(FIND("$",B2&amp;E2)),IF(ISERROR(FIND(" ",B2&amp;E2)),IF(ISERROR(FIND("(",B2&amp;E2)),IF(ISERROR(FIND(")",B2&amp;E2)),IF(ISERROR(FIND("/",B2&amp;E2)),IF(ISERROR(FIND("*",B2&amp;E2)),IF(ISERROR(FIND("&amp;",B2&amp;E2)),IF(ISERROR(FIND("@",B2&amp;E2)),IF(ISERROR(FIND("[",B2&amp;E2)),IF(ISERROR(FIND("]",B2&amp;E2)),IF(ISERROR(FIND("%",B2&amp;E2)),IF(ISERROR(FIND(".",B2&amp;E2)),IF(ISERROR(FIND("=",B2&amp;E2)),IF(ISERROR(FIND(" ",B2&amp;E2)),IF(ISERROR(FIND(" ",B2&amp;E2)),IF(ISERROR(FIND(" ",B2&amp;E2)),IF(ISERROR(FIND(" ",B2&amp;E2)),IF(ISERROR(FIND(" ",B2&amp;E2)),IF(ISERROR(FIND(" ",B2&amp;E2)),IF(ISERROR(FIND("ß",B2&amp;E2)),IF(ISERROR(FIND("´",B2&amp;E2)),IF(ISERROR(FIND("`",B2&amp;E2)),IF(ISERROR(FIND("?",B2&amp;E2)),IF(ISERROR(FIND("&lt;",B2&amp;E2)),IF(ISERROR(FIND("&gt;",A12)),"",I1),I1),I1),I1),I1),I1),I1),I1),I1),I1),I1),I1),I1),I1),I1),I1),I1),I1),I1),I1),I1),I1),I1),I1),I1),I1),I1),I1),I1),I1),I1),I1)</f>
        <v/>
      </c>
      <c r="H2" s="271"/>
    </row>
    <row r="3" spans="1:10" ht="30" customHeight="1" thickTop="1" thickBot="1" x14ac:dyDescent="0.55000000000000004">
      <c r="A3" s="110" t="s">
        <v>95</v>
      </c>
      <c r="B3" s="257"/>
      <c r="C3" s="258"/>
      <c r="D3" s="258"/>
      <c r="E3" s="258"/>
      <c r="F3" s="259"/>
      <c r="G3" s="129" t="str">
        <f ca="1">IF(TODAY()-B4&gt;365,"KollV-Datum älter als 1 Jahr!","")</f>
        <v>KollV-Datum älter als 1 Jahr!</v>
      </c>
    </row>
    <row r="4" spans="1:10" ht="16.149999999999999" thickTop="1" x14ac:dyDescent="0.5">
      <c r="A4" s="107" t="s">
        <v>84</v>
      </c>
      <c r="B4" s="108">
        <v>43831</v>
      </c>
      <c r="C4" s="107" t="s">
        <v>83</v>
      </c>
      <c r="D4" s="109">
        <v>1</v>
      </c>
      <c r="E4" s="260" t="s">
        <v>0</v>
      </c>
      <c r="F4" s="261"/>
      <c r="G4" s="130" t="str">
        <f>IF(D4="","Faktor zur Umrechnung, bzw 1,0 eintragen.","")</f>
        <v/>
      </c>
    </row>
    <row r="5" spans="1:10" ht="15.75" customHeight="1" x14ac:dyDescent="0.5">
      <c r="A5" s="262" t="s">
        <v>85</v>
      </c>
      <c r="B5" s="185" t="s">
        <v>86</v>
      </c>
      <c r="C5" s="185" t="s">
        <v>87</v>
      </c>
      <c r="D5" s="264" t="s">
        <v>77</v>
      </c>
      <c r="E5" s="185" t="s">
        <v>78</v>
      </c>
      <c r="F5" s="264" t="s">
        <v>1</v>
      </c>
      <c r="G5" s="250" t="str">
        <f>"Info: Der Faktor von "&amp;TEXT(D4,"0,000000")&amp;" stellt einen Teiler von "&amp;TEXT(1/D4,"0,00")&amp;" dar."</f>
        <v>Info: Der Faktor von 1,000000 stellt einen Teiler von 1,00 dar.</v>
      </c>
      <c r="H5" s="251"/>
      <c r="I5" s="251"/>
    </row>
    <row r="6" spans="1:10" x14ac:dyDescent="0.5">
      <c r="A6" s="263"/>
      <c r="B6" s="186"/>
      <c r="C6" s="186"/>
      <c r="D6" s="265"/>
      <c r="E6" s="186"/>
      <c r="F6" s="266"/>
      <c r="G6" s="250"/>
      <c r="H6" s="251"/>
      <c r="I6" s="251"/>
    </row>
    <row r="7" spans="1:10" x14ac:dyDescent="0.5">
      <c r="A7" s="115" t="s">
        <v>120</v>
      </c>
      <c r="B7" s="114"/>
      <c r="C7" s="59"/>
      <c r="D7" s="13">
        <f t="shared" ref="D7:D32" si="0">B7*$D$4</f>
        <v>0</v>
      </c>
      <c r="E7" s="94"/>
      <c r="F7" s="14">
        <f>D7*E7</f>
        <v>0</v>
      </c>
    </row>
    <row r="8" spans="1:10" x14ac:dyDescent="0.5">
      <c r="A8" s="116" t="s">
        <v>124</v>
      </c>
      <c r="B8" s="82"/>
      <c r="C8" s="60"/>
      <c r="D8" s="6">
        <f t="shared" si="0"/>
        <v>0</v>
      </c>
      <c r="E8" s="95"/>
      <c r="F8" s="7">
        <f t="shared" ref="F8:F32" si="1">D8*E8</f>
        <v>0</v>
      </c>
    </row>
    <row r="9" spans="1:10" x14ac:dyDescent="0.5">
      <c r="A9" s="116" t="s">
        <v>125</v>
      </c>
      <c r="B9" s="82"/>
      <c r="C9" s="60"/>
      <c r="D9" s="6">
        <f t="shared" si="0"/>
        <v>0</v>
      </c>
      <c r="E9" s="95"/>
      <c r="F9" s="7">
        <f t="shared" si="1"/>
        <v>0</v>
      </c>
      <c r="H9" s="15"/>
    </row>
    <row r="10" spans="1:10" x14ac:dyDescent="0.5">
      <c r="A10" s="116" t="s">
        <v>121</v>
      </c>
      <c r="B10" s="82"/>
      <c r="C10" s="60"/>
      <c r="D10" s="6">
        <f t="shared" si="0"/>
        <v>0</v>
      </c>
      <c r="E10" s="95"/>
      <c r="F10" s="7">
        <f t="shared" si="1"/>
        <v>0</v>
      </c>
    </row>
    <row r="11" spans="1:10" x14ac:dyDescent="0.5">
      <c r="A11" s="116" t="s">
        <v>122</v>
      </c>
      <c r="B11" s="82"/>
      <c r="C11" s="60"/>
      <c r="D11" s="6">
        <f t="shared" si="0"/>
        <v>0</v>
      </c>
      <c r="E11" s="95"/>
      <c r="F11" s="7">
        <f t="shared" si="1"/>
        <v>0</v>
      </c>
    </row>
    <row r="12" spans="1:10" x14ac:dyDescent="0.5">
      <c r="A12" s="116" t="s">
        <v>123</v>
      </c>
      <c r="B12" s="82"/>
      <c r="C12" s="60"/>
      <c r="D12" s="6">
        <f t="shared" si="0"/>
        <v>0</v>
      </c>
      <c r="E12" s="95"/>
      <c r="F12" s="7">
        <f t="shared" si="1"/>
        <v>0</v>
      </c>
    </row>
    <row r="13" spans="1:10" x14ac:dyDescent="0.5">
      <c r="A13" s="116"/>
      <c r="B13" s="82"/>
      <c r="C13" s="60"/>
      <c r="D13" s="6">
        <f t="shared" si="0"/>
        <v>0</v>
      </c>
      <c r="E13" s="95"/>
      <c r="F13" s="7">
        <f t="shared" si="1"/>
        <v>0</v>
      </c>
    </row>
    <row r="14" spans="1:10" x14ac:dyDescent="0.5">
      <c r="A14" s="116"/>
      <c r="B14" s="82"/>
      <c r="C14" s="60"/>
      <c r="D14" s="6">
        <f t="shared" si="0"/>
        <v>0</v>
      </c>
      <c r="E14" s="95"/>
      <c r="F14" s="7">
        <f t="shared" si="1"/>
        <v>0</v>
      </c>
    </row>
    <row r="15" spans="1:10" x14ac:dyDescent="0.5">
      <c r="A15" s="116"/>
      <c r="B15" s="82"/>
      <c r="C15" s="60"/>
      <c r="D15" s="6">
        <f t="shared" si="0"/>
        <v>0</v>
      </c>
      <c r="E15" s="95"/>
      <c r="F15" s="7">
        <f t="shared" si="1"/>
        <v>0</v>
      </c>
    </row>
    <row r="16" spans="1:10" x14ac:dyDescent="0.5">
      <c r="A16" s="116"/>
      <c r="B16" s="82"/>
      <c r="C16" s="60"/>
      <c r="D16" s="6">
        <f t="shared" si="0"/>
        <v>0</v>
      </c>
      <c r="E16" s="95"/>
      <c r="F16" s="7">
        <f t="shared" si="1"/>
        <v>0</v>
      </c>
    </row>
    <row r="17" spans="1:6" x14ac:dyDescent="0.5">
      <c r="A17" s="57"/>
      <c r="B17" s="58"/>
      <c r="C17" s="60"/>
      <c r="D17" s="6">
        <f t="shared" si="0"/>
        <v>0</v>
      </c>
      <c r="E17" s="93"/>
      <c r="F17" s="7">
        <f t="shared" si="1"/>
        <v>0</v>
      </c>
    </row>
    <row r="18" spans="1:6" x14ac:dyDescent="0.5">
      <c r="A18" s="57"/>
      <c r="B18" s="58"/>
      <c r="C18" s="60"/>
      <c r="D18" s="6">
        <f t="shared" si="0"/>
        <v>0</v>
      </c>
      <c r="E18" s="93"/>
      <c r="F18" s="7">
        <f t="shared" si="1"/>
        <v>0</v>
      </c>
    </row>
    <row r="19" spans="1:6" x14ac:dyDescent="0.5">
      <c r="A19" s="57"/>
      <c r="B19" s="58"/>
      <c r="C19" s="60"/>
      <c r="D19" s="6">
        <f t="shared" si="0"/>
        <v>0</v>
      </c>
      <c r="E19" s="93"/>
      <c r="F19" s="7">
        <f t="shared" si="1"/>
        <v>0</v>
      </c>
    </row>
    <row r="20" spans="1:6" x14ac:dyDescent="0.5">
      <c r="A20" s="57"/>
      <c r="B20" s="58"/>
      <c r="C20" s="60"/>
      <c r="D20" s="6">
        <f t="shared" si="0"/>
        <v>0</v>
      </c>
      <c r="E20" s="93"/>
      <c r="F20" s="7">
        <f t="shared" si="1"/>
        <v>0</v>
      </c>
    </row>
    <row r="21" spans="1:6" x14ac:dyDescent="0.5">
      <c r="A21" s="57"/>
      <c r="B21" s="58"/>
      <c r="C21" s="60"/>
      <c r="D21" s="6">
        <f t="shared" si="0"/>
        <v>0</v>
      </c>
      <c r="E21" s="93"/>
      <c r="F21" s="7">
        <f t="shared" si="1"/>
        <v>0</v>
      </c>
    </row>
    <row r="22" spans="1:6" x14ac:dyDescent="0.5">
      <c r="A22" s="57"/>
      <c r="B22" s="58"/>
      <c r="C22" s="60"/>
      <c r="D22" s="6">
        <f t="shared" si="0"/>
        <v>0</v>
      </c>
      <c r="E22" s="93"/>
      <c r="F22" s="7">
        <f t="shared" si="1"/>
        <v>0</v>
      </c>
    </row>
    <row r="23" spans="1:6" x14ac:dyDescent="0.5">
      <c r="A23" s="57"/>
      <c r="B23" s="58"/>
      <c r="C23" s="60"/>
      <c r="D23" s="6">
        <f t="shared" si="0"/>
        <v>0</v>
      </c>
      <c r="E23" s="93"/>
      <c r="F23" s="7">
        <f t="shared" si="1"/>
        <v>0</v>
      </c>
    </row>
    <row r="24" spans="1:6" x14ac:dyDescent="0.5">
      <c r="A24" s="57"/>
      <c r="B24" s="58"/>
      <c r="C24" s="60"/>
      <c r="D24" s="6">
        <f t="shared" si="0"/>
        <v>0</v>
      </c>
      <c r="E24" s="93"/>
      <c r="F24" s="7">
        <f t="shared" si="1"/>
        <v>0</v>
      </c>
    </row>
    <row r="25" spans="1:6" x14ac:dyDescent="0.5">
      <c r="A25" s="57"/>
      <c r="B25" s="58"/>
      <c r="C25" s="60"/>
      <c r="D25" s="6">
        <f t="shared" si="0"/>
        <v>0</v>
      </c>
      <c r="E25" s="93"/>
      <c r="F25" s="7">
        <f t="shared" si="1"/>
        <v>0</v>
      </c>
    </row>
    <row r="26" spans="1:6" x14ac:dyDescent="0.5">
      <c r="A26" s="57"/>
      <c r="B26" s="58"/>
      <c r="C26" s="60"/>
      <c r="D26" s="6">
        <f t="shared" si="0"/>
        <v>0</v>
      </c>
      <c r="E26" s="93"/>
      <c r="F26" s="7">
        <f t="shared" si="1"/>
        <v>0</v>
      </c>
    </row>
    <row r="27" spans="1:6" x14ac:dyDescent="0.5">
      <c r="A27" s="57"/>
      <c r="B27" s="58"/>
      <c r="C27" s="60"/>
      <c r="D27" s="6">
        <f t="shared" si="0"/>
        <v>0</v>
      </c>
      <c r="E27" s="93"/>
      <c r="F27" s="7">
        <f t="shared" si="1"/>
        <v>0</v>
      </c>
    </row>
    <row r="28" spans="1:6" x14ac:dyDescent="0.5">
      <c r="A28" s="57"/>
      <c r="B28" s="58"/>
      <c r="C28" s="60"/>
      <c r="D28" s="6">
        <f t="shared" si="0"/>
        <v>0</v>
      </c>
      <c r="E28" s="93"/>
      <c r="F28" s="7">
        <f t="shared" si="1"/>
        <v>0</v>
      </c>
    </row>
    <row r="29" spans="1:6" x14ac:dyDescent="0.5">
      <c r="A29" s="57"/>
      <c r="B29" s="58"/>
      <c r="C29" s="60"/>
      <c r="D29" s="6">
        <f t="shared" si="0"/>
        <v>0</v>
      </c>
      <c r="E29" s="93"/>
      <c r="F29" s="7">
        <f t="shared" si="1"/>
        <v>0</v>
      </c>
    </row>
    <row r="30" spans="1:6" x14ac:dyDescent="0.5">
      <c r="A30" s="57"/>
      <c r="B30" s="58"/>
      <c r="C30" s="60"/>
      <c r="D30" s="6">
        <f t="shared" si="0"/>
        <v>0</v>
      </c>
      <c r="E30" s="93"/>
      <c r="F30" s="7">
        <f t="shared" si="1"/>
        <v>0</v>
      </c>
    </row>
    <row r="31" spans="1:6" x14ac:dyDescent="0.5">
      <c r="A31" s="57"/>
      <c r="B31" s="58"/>
      <c r="C31" s="60"/>
      <c r="D31" s="6">
        <f t="shared" si="0"/>
        <v>0</v>
      </c>
      <c r="E31" s="93"/>
      <c r="F31" s="7">
        <f t="shared" si="1"/>
        <v>0</v>
      </c>
    </row>
    <row r="32" spans="1:6" x14ac:dyDescent="0.5">
      <c r="A32" s="57"/>
      <c r="B32" s="58"/>
      <c r="C32" s="60"/>
      <c r="D32" s="6">
        <f t="shared" si="0"/>
        <v>0</v>
      </c>
      <c r="E32" s="93"/>
      <c r="F32" s="7">
        <f t="shared" si="1"/>
        <v>0</v>
      </c>
    </row>
    <row r="33" spans="1:6" x14ac:dyDescent="0.5">
      <c r="A33" s="47"/>
      <c r="B33" s="7"/>
      <c r="C33" s="49"/>
      <c r="D33" s="8"/>
      <c r="E33" s="48"/>
      <c r="F33" s="9"/>
    </row>
    <row r="34" spans="1:6" x14ac:dyDescent="0.5">
      <c r="A34" s="275" t="s">
        <v>2</v>
      </c>
      <c r="B34" s="276"/>
      <c r="C34" s="276"/>
      <c r="D34" s="276"/>
      <c r="E34" s="276"/>
      <c r="F34" s="277"/>
    </row>
    <row r="36" spans="1:6" x14ac:dyDescent="0.5">
      <c r="A36" s="272" t="s">
        <v>88</v>
      </c>
      <c r="B36" s="273"/>
      <c r="C36" s="274"/>
      <c r="E36" s="281" t="s">
        <v>96</v>
      </c>
      <c r="F36" s="282"/>
    </row>
    <row r="37" spans="1:6" ht="15.75" customHeight="1" x14ac:dyDescent="0.5">
      <c r="A37" s="16" t="s">
        <v>101</v>
      </c>
      <c r="B37" s="17"/>
      <c r="C37" s="61"/>
      <c r="D37" s="290" t="str">
        <f>IF(C37="","Arb.-Zeit eintragen!","")</f>
        <v>Arb.-Zeit eintragen!</v>
      </c>
      <c r="E37" s="224" t="s">
        <v>97</v>
      </c>
      <c r="F37" s="226"/>
    </row>
    <row r="38" spans="1:6" ht="18" x14ac:dyDescent="0.5">
      <c r="A38" s="16" t="s">
        <v>102</v>
      </c>
      <c r="B38" s="18" t="s">
        <v>21</v>
      </c>
      <c r="C38" s="18" t="s">
        <v>3</v>
      </c>
      <c r="D38" s="290"/>
      <c r="E38" s="224"/>
      <c r="F38" s="226"/>
    </row>
    <row r="39" spans="1:6" x14ac:dyDescent="0.5">
      <c r="A39" s="115"/>
      <c r="B39" s="68"/>
      <c r="C39" s="69"/>
      <c r="E39" s="224"/>
      <c r="F39" s="226"/>
    </row>
    <row r="40" spans="1:6" x14ac:dyDescent="0.5">
      <c r="A40" s="116"/>
      <c r="B40" s="70"/>
      <c r="C40" s="71"/>
      <c r="E40" s="224"/>
      <c r="F40" s="226"/>
    </row>
    <row r="41" spans="1:6" x14ac:dyDescent="0.5">
      <c r="A41" s="116"/>
      <c r="B41" s="70"/>
      <c r="C41" s="71"/>
      <c r="E41" s="224"/>
      <c r="F41" s="226"/>
    </row>
    <row r="42" spans="1:6" x14ac:dyDescent="0.5">
      <c r="A42" s="116"/>
      <c r="B42" s="70"/>
      <c r="C42" s="71"/>
      <c r="E42" s="224"/>
      <c r="F42" s="226"/>
    </row>
    <row r="43" spans="1:6" x14ac:dyDescent="0.5">
      <c r="A43" s="116"/>
      <c r="B43" s="70"/>
      <c r="C43" s="71"/>
      <c r="E43" s="224"/>
      <c r="F43" s="226"/>
    </row>
    <row r="44" spans="1:6" x14ac:dyDescent="0.5">
      <c r="A44" s="116"/>
      <c r="B44" s="70"/>
      <c r="C44" s="71"/>
      <c r="E44" s="224"/>
      <c r="F44" s="226"/>
    </row>
    <row r="45" spans="1:6" x14ac:dyDescent="0.5">
      <c r="A45" s="57"/>
      <c r="B45" s="64"/>
      <c r="C45" s="65"/>
      <c r="E45" s="224"/>
      <c r="F45" s="226"/>
    </row>
    <row r="46" spans="1:6" x14ac:dyDescent="0.5">
      <c r="A46" s="57"/>
      <c r="B46" s="64"/>
      <c r="C46" s="65"/>
      <c r="E46" s="224"/>
      <c r="F46" s="226"/>
    </row>
    <row r="47" spans="1:6" x14ac:dyDescent="0.5">
      <c r="A47" s="57"/>
      <c r="B47" s="64"/>
      <c r="C47" s="65"/>
      <c r="E47" s="224"/>
      <c r="F47" s="226"/>
    </row>
    <row r="48" spans="1:6" x14ac:dyDescent="0.5">
      <c r="A48" s="118"/>
      <c r="B48" s="66"/>
      <c r="C48" s="67"/>
      <c r="E48" s="224"/>
      <c r="F48" s="226"/>
    </row>
    <row r="49" spans="1:6" ht="18" x14ac:dyDescent="0.5">
      <c r="A49" s="16" t="s">
        <v>100</v>
      </c>
      <c r="B49" s="18" t="s">
        <v>21</v>
      </c>
      <c r="C49" s="18" t="s">
        <v>3</v>
      </c>
      <c r="E49" s="224"/>
      <c r="F49" s="226"/>
    </row>
    <row r="50" spans="1:6" x14ac:dyDescent="0.5">
      <c r="A50" s="115"/>
      <c r="B50" s="68"/>
      <c r="C50" s="69"/>
      <c r="E50" s="224"/>
      <c r="F50" s="226"/>
    </row>
    <row r="51" spans="1:6" x14ac:dyDescent="0.5">
      <c r="A51" s="116"/>
      <c r="B51" s="70"/>
      <c r="C51" s="71"/>
      <c r="E51" s="227"/>
      <c r="F51" s="229"/>
    </row>
    <row r="52" spans="1:6" x14ac:dyDescent="0.5">
      <c r="A52" s="116"/>
      <c r="B52" s="70"/>
      <c r="C52" s="71"/>
    </row>
    <row r="53" spans="1:6" x14ac:dyDescent="0.5">
      <c r="A53" s="116"/>
      <c r="B53" s="70"/>
      <c r="C53" s="71"/>
    </row>
    <row r="54" spans="1:6" x14ac:dyDescent="0.5">
      <c r="A54" s="116"/>
      <c r="B54" s="70"/>
      <c r="C54" s="71"/>
    </row>
    <row r="55" spans="1:6" x14ac:dyDescent="0.5">
      <c r="A55" s="16" t="s">
        <v>103</v>
      </c>
      <c r="B55" s="18" t="s">
        <v>6</v>
      </c>
      <c r="C55" s="18"/>
    </row>
    <row r="56" spans="1:6" x14ac:dyDescent="0.5">
      <c r="A56" s="62"/>
      <c r="B56" s="74"/>
      <c r="C56" s="19"/>
    </row>
    <row r="57" spans="1:6" x14ac:dyDescent="0.5">
      <c r="A57" s="63"/>
      <c r="B57" s="72"/>
      <c r="C57" s="20"/>
    </row>
    <row r="58" spans="1:6" x14ac:dyDescent="0.5">
      <c r="A58" s="75"/>
      <c r="B58" s="111"/>
      <c r="C58" s="20"/>
    </row>
    <row r="59" spans="1:6" x14ac:dyDescent="0.5">
      <c r="A59" s="75"/>
      <c r="B59" s="111"/>
      <c r="C59" s="20"/>
    </row>
    <row r="60" spans="1:6" x14ac:dyDescent="0.5">
      <c r="A60" s="73"/>
      <c r="B60" s="112"/>
      <c r="C60" s="21"/>
    </row>
    <row r="61" spans="1:6" x14ac:dyDescent="0.5">
      <c r="A61" s="195" t="s">
        <v>71</v>
      </c>
      <c r="B61" s="196"/>
      <c r="C61" s="197"/>
    </row>
    <row r="62" spans="1:6" x14ac:dyDescent="0.5">
      <c r="A62" s="278"/>
      <c r="B62" s="279"/>
      <c r="C62" s="280"/>
    </row>
    <row r="63" spans="1:6" x14ac:dyDescent="0.5">
      <c r="A63" s="198"/>
      <c r="B63" s="199"/>
      <c r="C63" s="200"/>
    </row>
    <row r="66" spans="1:5" x14ac:dyDescent="0.5">
      <c r="A66" s="272" t="s">
        <v>89</v>
      </c>
      <c r="B66" s="273"/>
      <c r="C66" s="274"/>
    </row>
    <row r="67" spans="1:5" x14ac:dyDescent="0.5">
      <c r="A67" s="22" t="s">
        <v>90</v>
      </c>
      <c r="B67" s="23" t="s">
        <v>7</v>
      </c>
      <c r="C67" s="24" t="s">
        <v>8</v>
      </c>
    </row>
    <row r="68" spans="1:5" x14ac:dyDescent="0.5">
      <c r="A68" s="116"/>
      <c r="B68" s="78"/>
      <c r="C68" s="76"/>
      <c r="D68" s="25" t="str">
        <f>IF(AND(B68&gt;0,C68&gt;0),"Entweder in % oder €-Wert angeben!!","")</f>
        <v/>
      </c>
    </row>
    <row r="69" spans="1:5" x14ac:dyDescent="0.5">
      <c r="A69" s="116"/>
      <c r="B69" s="79"/>
      <c r="C69" s="76"/>
      <c r="D69" s="25" t="str">
        <f t="shared" ref="D69:D94" si="2">IF(AND(B69&gt;0,C69&gt;0),"Entweder in % oder €-Wert angeben!!","")</f>
        <v/>
      </c>
    </row>
    <row r="70" spans="1:5" x14ac:dyDescent="0.5">
      <c r="A70" s="116"/>
      <c r="B70" s="79"/>
      <c r="C70" s="76"/>
      <c r="D70" s="25" t="str">
        <f t="shared" si="2"/>
        <v/>
      </c>
    </row>
    <row r="71" spans="1:5" x14ac:dyDescent="0.5">
      <c r="A71" s="116"/>
      <c r="B71" s="79"/>
      <c r="C71" s="76"/>
      <c r="D71" s="25" t="str">
        <f t="shared" si="2"/>
        <v/>
      </c>
    </row>
    <row r="72" spans="1:5" x14ac:dyDescent="0.5">
      <c r="A72" s="116"/>
      <c r="B72" s="79"/>
      <c r="C72" s="76"/>
      <c r="D72" s="25" t="str">
        <f t="shared" si="2"/>
        <v/>
      </c>
    </row>
    <row r="73" spans="1:5" x14ac:dyDescent="0.5">
      <c r="A73" s="116"/>
      <c r="B73" s="79"/>
      <c r="C73" s="76"/>
      <c r="D73" s="25" t="str">
        <f t="shared" si="2"/>
        <v/>
      </c>
      <c r="E73" s="25"/>
    </row>
    <row r="74" spans="1:5" x14ac:dyDescent="0.5">
      <c r="A74" s="116"/>
      <c r="B74" s="79"/>
      <c r="C74" s="76"/>
      <c r="D74" s="25" t="str">
        <f t="shared" si="2"/>
        <v/>
      </c>
    </row>
    <row r="75" spans="1:5" x14ac:dyDescent="0.5">
      <c r="A75" s="116"/>
      <c r="B75" s="79"/>
      <c r="C75" s="76"/>
      <c r="D75" s="25" t="str">
        <f t="shared" si="2"/>
        <v/>
      </c>
    </row>
    <row r="76" spans="1:5" x14ac:dyDescent="0.5">
      <c r="A76" s="116"/>
      <c r="B76" s="79"/>
      <c r="C76" s="76"/>
      <c r="D76" s="25" t="str">
        <f t="shared" si="2"/>
        <v/>
      </c>
    </row>
    <row r="77" spans="1:5" x14ac:dyDescent="0.5">
      <c r="A77" s="116"/>
      <c r="B77" s="79"/>
      <c r="C77" s="76"/>
      <c r="D77" s="25" t="str">
        <f t="shared" si="2"/>
        <v/>
      </c>
    </row>
    <row r="78" spans="1:5" x14ac:dyDescent="0.5">
      <c r="A78" s="116"/>
      <c r="B78" s="79"/>
      <c r="C78" s="76"/>
      <c r="D78" s="25" t="str">
        <f t="shared" si="2"/>
        <v/>
      </c>
    </row>
    <row r="79" spans="1:5" x14ac:dyDescent="0.5">
      <c r="A79" s="116"/>
      <c r="B79" s="79"/>
      <c r="C79" s="76"/>
      <c r="D79" s="25" t="str">
        <f t="shared" si="2"/>
        <v/>
      </c>
    </row>
    <row r="80" spans="1:5" x14ac:dyDescent="0.5">
      <c r="A80" s="116"/>
      <c r="B80" s="79"/>
      <c r="C80" s="76"/>
      <c r="D80" s="25" t="str">
        <f t="shared" si="2"/>
        <v/>
      </c>
    </row>
    <row r="81" spans="1:4" x14ac:dyDescent="0.5">
      <c r="A81" s="116"/>
      <c r="B81" s="77"/>
      <c r="C81" s="76"/>
      <c r="D81" s="25" t="str">
        <f t="shared" si="2"/>
        <v/>
      </c>
    </row>
    <row r="82" spans="1:4" x14ac:dyDescent="0.5">
      <c r="A82" s="116"/>
      <c r="B82" s="77"/>
      <c r="C82" s="76"/>
      <c r="D82" s="25" t="str">
        <f t="shared" si="2"/>
        <v/>
      </c>
    </row>
    <row r="83" spans="1:4" x14ac:dyDescent="0.5">
      <c r="A83" s="116"/>
      <c r="B83" s="77"/>
      <c r="C83" s="76"/>
      <c r="D83" s="25" t="str">
        <f t="shared" si="2"/>
        <v/>
      </c>
    </row>
    <row r="84" spans="1:4" x14ac:dyDescent="0.5">
      <c r="A84" s="116"/>
      <c r="B84" s="77"/>
      <c r="C84" s="76"/>
      <c r="D84" s="25" t="str">
        <f t="shared" si="2"/>
        <v/>
      </c>
    </row>
    <row r="85" spans="1:4" x14ac:dyDescent="0.5">
      <c r="A85" s="116"/>
      <c r="B85" s="77"/>
      <c r="C85" s="76"/>
      <c r="D85" s="25" t="str">
        <f t="shared" si="2"/>
        <v/>
      </c>
    </row>
    <row r="86" spans="1:4" x14ac:dyDescent="0.5">
      <c r="A86" s="116"/>
      <c r="B86" s="77"/>
      <c r="C86" s="76"/>
      <c r="D86" s="25" t="str">
        <f t="shared" si="2"/>
        <v/>
      </c>
    </row>
    <row r="87" spans="1:4" x14ac:dyDescent="0.5">
      <c r="A87" s="116"/>
      <c r="B87" s="77"/>
      <c r="C87" s="76"/>
      <c r="D87" s="25" t="str">
        <f t="shared" si="2"/>
        <v/>
      </c>
    </row>
    <row r="88" spans="1:4" x14ac:dyDescent="0.5">
      <c r="A88" s="116"/>
      <c r="B88" s="77"/>
      <c r="C88" s="76"/>
      <c r="D88" s="25" t="str">
        <f t="shared" si="2"/>
        <v/>
      </c>
    </row>
    <row r="89" spans="1:4" x14ac:dyDescent="0.5">
      <c r="A89" s="116"/>
      <c r="B89" s="77"/>
      <c r="C89" s="76"/>
      <c r="D89" s="25" t="str">
        <f t="shared" si="2"/>
        <v/>
      </c>
    </row>
    <row r="90" spans="1:4" x14ac:dyDescent="0.5">
      <c r="A90" s="116"/>
      <c r="B90" s="77"/>
      <c r="C90" s="76"/>
      <c r="D90" s="25" t="str">
        <f t="shared" si="2"/>
        <v/>
      </c>
    </row>
    <row r="91" spans="1:4" x14ac:dyDescent="0.5">
      <c r="A91" s="116"/>
      <c r="B91" s="77"/>
      <c r="C91" s="76"/>
      <c r="D91" s="25" t="str">
        <f t="shared" si="2"/>
        <v/>
      </c>
    </row>
    <row r="92" spans="1:4" x14ac:dyDescent="0.5">
      <c r="A92" s="116"/>
      <c r="B92" s="77"/>
      <c r="C92" s="76"/>
      <c r="D92" s="25" t="str">
        <f t="shared" si="2"/>
        <v/>
      </c>
    </row>
    <row r="93" spans="1:4" x14ac:dyDescent="0.5">
      <c r="A93" s="116"/>
      <c r="B93" s="77"/>
      <c r="C93" s="76"/>
      <c r="D93" s="25" t="str">
        <f t="shared" si="2"/>
        <v/>
      </c>
    </row>
    <row r="94" spans="1:4" x14ac:dyDescent="0.5">
      <c r="A94" s="50"/>
      <c r="B94" s="51"/>
      <c r="C94" s="52"/>
      <c r="D94" s="25" t="str">
        <f t="shared" si="2"/>
        <v/>
      </c>
    </row>
    <row r="96" spans="1:4" x14ac:dyDescent="0.5">
      <c r="A96" s="272" t="s">
        <v>91</v>
      </c>
      <c r="B96" s="273"/>
      <c r="C96" s="273"/>
      <c r="D96" s="274"/>
    </row>
    <row r="97" spans="1:7" x14ac:dyDescent="0.5">
      <c r="A97" s="128" t="s">
        <v>130</v>
      </c>
      <c r="B97" s="127">
        <f>DPNK!B26</f>
        <v>30</v>
      </c>
      <c r="C97" s="12" t="s">
        <v>129</v>
      </c>
      <c r="D97" s="127">
        <f>DPNK!B27</f>
        <v>17</v>
      </c>
      <c r="E97" s="250" t="s">
        <v>131</v>
      </c>
      <c r="F97" s="251"/>
      <c r="G97" s="251"/>
    </row>
    <row r="98" spans="1:7" x14ac:dyDescent="0.5">
      <c r="A98" s="239" t="s">
        <v>132</v>
      </c>
      <c r="B98" s="240" t="s">
        <v>10</v>
      </c>
      <c r="C98" s="241"/>
      <c r="D98" s="242"/>
      <c r="E98" s="250"/>
      <c r="F98" s="251"/>
      <c r="G98" s="251"/>
    </row>
    <row r="99" spans="1:7" x14ac:dyDescent="0.5">
      <c r="A99" s="239"/>
      <c r="B99" s="24" t="s">
        <v>106</v>
      </c>
      <c r="C99" s="24" t="s">
        <v>107</v>
      </c>
      <c r="D99" s="22" t="s">
        <v>11</v>
      </c>
      <c r="E99" s="250"/>
      <c r="F99" s="251"/>
      <c r="G99" s="251"/>
    </row>
    <row r="100" spans="1:7" x14ac:dyDescent="0.5">
      <c r="A100" s="121"/>
      <c r="B100" s="81"/>
      <c r="C100" s="81"/>
      <c r="D100" s="7">
        <f>B100+C100</f>
        <v>0</v>
      </c>
    </row>
    <row r="101" spans="1:7" x14ac:dyDescent="0.5">
      <c r="A101" s="119"/>
      <c r="B101" s="81"/>
      <c r="C101" s="81"/>
      <c r="D101" s="7">
        <f t="shared" ref="D101:D110" si="3">B101+C101</f>
        <v>0</v>
      </c>
    </row>
    <row r="102" spans="1:7" x14ac:dyDescent="0.5">
      <c r="A102" s="119"/>
      <c r="B102" s="81"/>
      <c r="C102" s="81"/>
      <c r="D102" s="7">
        <f t="shared" si="3"/>
        <v>0</v>
      </c>
    </row>
    <row r="103" spans="1:7" x14ac:dyDescent="0.5">
      <c r="A103" s="119"/>
      <c r="B103" s="81"/>
      <c r="C103" s="81"/>
      <c r="D103" s="7">
        <f t="shared" si="3"/>
        <v>0</v>
      </c>
    </row>
    <row r="104" spans="1:7" x14ac:dyDescent="0.5">
      <c r="A104" s="119"/>
      <c r="B104" s="81"/>
      <c r="C104" s="81"/>
      <c r="D104" s="7">
        <f t="shared" si="3"/>
        <v>0</v>
      </c>
    </row>
    <row r="105" spans="1:7" x14ac:dyDescent="0.5">
      <c r="A105" s="116"/>
      <c r="B105" s="81"/>
      <c r="C105" s="81"/>
      <c r="D105" s="7">
        <f t="shared" si="3"/>
        <v>0</v>
      </c>
    </row>
    <row r="106" spans="1:7" x14ac:dyDescent="0.5">
      <c r="A106" s="113"/>
      <c r="B106" s="80"/>
      <c r="C106" s="80"/>
      <c r="D106" s="7">
        <f t="shared" si="3"/>
        <v>0</v>
      </c>
    </row>
    <row r="107" spans="1:7" x14ac:dyDescent="0.5">
      <c r="A107" s="113"/>
      <c r="B107" s="80"/>
      <c r="C107" s="80"/>
      <c r="D107" s="7">
        <f t="shared" si="3"/>
        <v>0</v>
      </c>
    </row>
    <row r="108" spans="1:7" ht="15.85" customHeight="1" x14ac:dyDescent="0.5">
      <c r="A108" s="113"/>
      <c r="B108" s="80"/>
      <c r="C108" s="80"/>
      <c r="D108" s="7">
        <f t="shared" si="3"/>
        <v>0</v>
      </c>
      <c r="E108" s="252" t="str">
        <f>(IF(MAX(B100:B110)&gt;B97,"Eintrag in Spalte 'abgabefrei' größer Maximalbetrag iHv "&amp;TEXT(B97,"0,00€")&amp;" erkannt. Den aktuell betragsfrei gestellten Höchstwert können Sie im Blatt DPNK ändern.",""))</f>
        <v/>
      </c>
      <c r="F108" s="253"/>
      <c r="G108" s="253"/>
    </row>
    <row r="109" spans="1:7" x14ac:dyDescent="0.5">
      <c r="A109" s="113"/>
      <c r="B109" s="80"/>
      <c r="C109" s="80"/>
      <c r="D109" s="7">
        <f t="shared" si="3"/>
        <v>0</v>
      </c>
      <c r="E109" s="252"/>
      <c r="F109" s="253"/>
      <c r="G109" s="253"/>
    </row>
    <row r="110" spans="1:7" x14ac:dyDescent="0.5">
      <c r="A110" s="113"/>
      <c r="B110" s="80"/>
      <c r="C110" s="80"/>
      <c r="D110" s="7">
        <f t="shared" si="3"/>
        <v>0</v>
      </c>
      <c r="E110" s="252"/>
      <c r="F110" s="253"/>
      <c r="G110" s="253"/>
    </row>
    <row r="111" spans="1:7" x14ac:dyDescent="0.5">
      <c r="A111" s="50"/>
      <c r="B111" s="53"/>
      <c r="C111" s="54"/>
      <c r="D111" s="9"/>
      <c r="E111" s="252"/>
      <c r="F111" s="253"/>
      <c r="G111" s="253"/>
    </row>
    <row r="112" spans="1:7" x14ac:dyDescent="0.5">
      <c r="A112" s="243" t="s">
        <v>104</v>
      </c>
      <c r="B112" s="240" t="s">
        <v>12</v>
      </c>
      <c r="C112" s="241"/>
      <c r="D112" s="242"/>
    </row>
    <row r="113" spans="1:6" x14ac:dyDescent="0.5">
      <c r="A113" s="244"/>
      <c r="B113" s="1" t="s">
        <v>108</v>
      </c>
      <c r="C113" s="1" t="s">
        <v>109</v>
      </c>
      <c r="D113" s="2" t="s">
        <v>11</v>
      </c>
    </row>
    <row r="114" spans="1:6" x14ac:dyDescent="0.5">
      <c r="A114" s="120"/>
      <c r="B114" s="83"/>
      <c r="C114" s="83"/>
      <c r="D114" s="3">
        <f t="shared" ref="D114:D116" si="4">B114+C114</f>
        <v>0</v>
      </c>
    </row>
    <row r="115" spans="1:6" x14ac:dyDescent="0.5">
      <c r="A115" s="113"/>
      <c r="B115" s="76"/>
      <c r="C115" s="76"/>
      <c r="D115" s="4">
        <f t="shared" si="4"/>
        <v>0</v>
      </c>
    </row>
    <row r="116" spans="1:6" x14ac:dyDescent="0.5">
      <c r="A116" s="122"/>
      <c r="B116" s="84"/>
      <c r="C116" s="84"/>
      <c r="D116" s="5">
        <f t="shared" si="4"/>
        <v>0</v>
      </c>
    </row>
    <row r="117" spans="1:6" x14ac:dyDescent="0.5">
      <c r="A117" s="239" t="s">
        <v>105</v>
      </c>
      <c r="B117" s="247" t="s">
        <v>13</v>
      </c>
      <c r="C117" s="248"/>
      <c r="D117" s="249"/>
    </row>
    <row r="118" spans="1:6" x14ac:dyDescent="0.5">
      <c r="A118" s="239"/>
      <c r="B118" s="24" t="s">
        <v>108</v>
      </c>
      <c r="C118" s="24" t="s">
        <v>109</v>
      </c>
      <c r="D118" s="22" t="s">
        <v>11</v>
      </c>
    </row>
    <row r="119" spans="1:6" x14ac:dyDescent="0.5">
      <c r="A119" s="115"/>
      <c r="B119" s="82"/>
      <c r="C119" s="82"/>
      <c r="D119" s="26">
        <f>B119+C119</f>
        <v>0</v>
      </c>
    </row>
    <row r="120" spans="1:6" x14ac:dyDescent="0.5">
      <c r="A120" s="57"/>
      <c r="B120" s="58"/>
      <c r="C120" s="58"/>
      <c r="D120" s="26">
        <f t="shared" ref="D120:D124" si="5">B120+C120</f>
        <v>0</v>
      </c>
    </row>
    <row r="121" spans="1:6" x14ac:dyDescent="0.5">
      <c r="A121" s="57"/>
      <c r="B121" s="58"/>
      <c r="C121" s="58"/>
      <c r="D121" s="26">
        <f t="shared" si="5"/>
        <v>0</v>
      </c>
    </row>
    <row r="122" spans="1:6" x14ac:dyDescent="0.5">
      <c r="A122" s="57"/>
      <c r="B122" s="58"/>
      <c r="C122" s="58"/>
      <c r="D122" s="26">
        <f t="shared" si="5"/>
        <v>0</v>
      </c>
    </row>
    <row r="123" spans="1:6" x14ac:dyDescent="0.5">
      <c r="A123" s="57"/>
      <c r="B123" s="58"/>
      <c r="C123" s="58"/>
      <c r="D123" s="26">
        <f t="shared" si="5"/>
        <v>0</v>
      </c>
    </row>
    <row r="124" spans="1:6" x14ac:dyDescent="0.5">
      <c r="A124" s="123"/>
      <c r="B124" s="85"/>
      <c r="C124" s="85"/>
      <c r="D124" s="46">
        <f t="shared" si="5"/>
        <v>0</v>
      </c>
    </row>
    <row r="125" spans="1:6" x14ac:dyDescent="0.5">
      <c r="A125" s="195" t="s">
        <v>82</v>
      </c>
      <c r="B125" s="196"/>
      <c r="C125" s="196"/>
      <c r="D125" s="197"/>
    </row>
    <row r="126" spans="1:6" x14ac:dyDescent="0.5">
      <c r="A126" s="198"/>
      <c r="B126" s="199"/>
      <c r="C126" s="199"/>
      <c r="D126" s="200"/>
    </row>
    <row r="128" spans="1:6" s="96" customFormat="1" ht="25.15" customHeight="1" x14ac:dyDescent="0.45">
      <c r="A128" s="201" t="s">
        <v>92</v>
      </c>
      <c r="B128" s="202"/>
      <c r="C128" s="202"/>
      <c r="D128" s="202"/>
      <c r="E128" s="202"/>
      <c r="F128" s="203"/>
    </row>
    <row r="130" spans="1:8" x14ac:dyDescent="0.5">
      <c r="A130" s="10" t="s">
        <v>79</v>
      </c>
      <c r="B130" s="27">
        <f>DPNK!B5</f>
        <v>45658</v>
      </c>
      <c r="C130" s="28"/>
      <c r="D130" s="245" t="str">
        <f ca="1">IF(TODAY()-B130&gt;365,"Datum älter als 1 Jahr! Ggf im Blatt DPNK (erstes Tabellenblatt Blatt links) ändern","")</f>
        <v/>
      </c>
      <c r="E130" s="246"/>
      <c r="F130" s="246"/>
    </row>
    <row r="131" spans="1:8" x14ac:dyDescent="0.5">
      <c r="A131" s="97" t="s">
        <v>93</v>
      </c>
      <c r="B131" s="29" t="s">
        <v>20</v>
      </c>
      <c r="C131" s="204"/>
      <c r="D131" s="245"/>
      <c r="E131" s="246"/>
      <c r="F131" s="246"/>
    </row>
    <row r="132" spans="1:8" x14ac:dyDescent="0.5">
      <c r="A132" s="233" t="s">
        <v>80</v>
      </c>
      <c r="B132" s="30" t="s">
        <v>51</v>
      </c>
      <c r="C132" s="204"/>
      <c r="D132" s="245"/>
      <c r="E132" s="246"/>
      <c r="F132" s="246"/>
    </row>
    <row r="133" spans="1:8" x14ac:dyDescent="0.5">
      <c r="A133" s="234"/>
      <c r="B133" s="31" t="s">
        <v>52</v>
      </c>
      <c r="C133" s="32"/>
    </row>
    <row r="134" spans="1:8" x14ac:dyDescent="0.5">
      <c r="A134" s="33" t="str">
        <f>DPNK!A9</f>
        <v>Arbeitslosenversicherung</v>
      </c>
      <c r="B134" s="86" t="s">
        <v>53</v>
      </c>
      <c r="C134" s="34">
        <f>IF(B134=B$132,DPNK!B9,"")</f>
        <v>2.9499999999999998E-2</v>
      </c>
    </row>
    <row r="135" spans="1:8" x14ac:dyDescent="0.5">
      <c r="A135" s="33" t="str">
        <f>DPNK!A10</f>
        <v>Zuschlag Insolvenzentgeltsicherung</v>
      </c>
      <c r="B135" s="86" t="s">
        <v>53</v>
      </c>
      <c r="C135" s="34">
        <f>IF(B135=B$132,DPNK!B10,"")</f>
        <v>1E-3</v>
      </c>
    </row>
    <row r="136" spans="1:8" x14ac:dyDescent="0.5">
      <c r="A136" s="33" t="str">
        <f>DPNK!A11</f>
        <v>Pensionsversicherung ASVG</v>
      </c>
      <c r="B136" s="86" t="s">
        <v>53</v>
      </c>
      <c r="C136" s="34">
        <f>IF(B136=B$132,DPNK!B11,"")</f>
        <v>0.1255</v>
      </c>
    </row>
    <row r="137" spans="1:8" x14ac:dyDescent="0.5">
      <c r="A137" s="33" t="str">
        <f>DPNK!A12</f>
        <v>Krankenversicherung ASVG</v>
      </c>
      <c r="B137" s="86" t="s">
        <v>53</v>
      </c>
      <c r="C137" s="34">
        <f>IF(B137=B$132,DPNK!B12,"")</f>
        <v>3.78E-2</v>
      </c>
    </row>
    <row r="138" spans="1:8" x14ac:dyDescent="0.5">
      <c r="A138" s="33" t="str">
        <f>DPNK!A13</f>
        <v>Unfallversicherung</v>
      </c>
      <c r="B138" s="86" t="s">
        <v>53</v>
      </c>
      <c r="C138" s="34">
        <f>IF(B138=B$132,DPNK!B13,"")</f>
        <v>1.0999999999999999E-2</v>
      </c>
    </row>
    <row r="139" spans="1:8" x14ac:dyDescent="0.5">
      <c r="A139" s="33" t="str">
        <f>DPNK!A14</f>
        <v>Wohnbauförderungsbeitrag</v>
      </c>
      <c r="B139" s="86" t="s">
        <v>53</v>
      </c>
      <c r="C139" s="34">
        <f>IF(B139=B$132,DPNK!B14,"")</f>
        <v>5.0000000000000001E-3</v>
      </c>
    </row>
    <row r="140" spans="1:8" x14ac:dyDescent="0.5">
      <c r="A140" s="33" t="str">
        <f>DPNK!A15</f>
        <v>Schlechtwetterentschädigungsbeitrag</v>
      </c>
      <c r="B140" s="86" t="s">
        <v>51</v>
      </c>
      <c r="C140" s="34">
        <f>IF(B140=B$132,DPNK!B15,"")</f>
        <v>7.0000000000000001E-3</v>
      </c>
    </row>
    <row r="141" spans="1:8" x14ac:dyDescent="0.5">
      <c r="A141" s="33" t="str">
        <f>DPNK!A16</f>
        <v>Familienlastenausgleichsfonds</v>
      </c>
      <c r="B141" s="86" t="s">
        <v>53</v>
      </c>
      <c r="C141" s="34">
        <f>IF(B141=B$132,DPNK!B16,"")</f>
        <v>3.6999999999999998E-2</v>
      </c>
    </row>
    <row r="142" spans="1:8" x14ac:dyDescent="0.5">
      <c r="A142" s="33" t="str">
        <f>DPNK!A17</f>
        <v>#DG Zuschl. FLAF (KU2; Ø-Wert; Wert Bundesland?)</v>
      </c>
      <c r="B142" s="86" t="s">
        <v>53</v>
      </c>
      <c r="C142" s="34">
        <f>IF(B142=B$132,DPNK!B17,"")</f>
        <v>3.5999999999999999E-3</v>
      </c>
      <c r="D142" s="237" t="s">
        <v>112</v>
      </c>
      <c r="E142" s="238"/>
      <c r="F142" s="238"/>
      <c r="G142" s="238"/>
      <c r="H142" s="238"/>
    </row>
    <row r="143" spans="1:8" x14ac:dyDescent="0.5">
      <c r="A143" s="33" t="str">
        <f>DPNK!A18</f>
        <v>Mitarbeitervorsorge (Abfertigung Neu)</v>
      </c>
      <c r="B143" s="86" t="s">
        <v>51</v>
      </c>
      <c r="C143" s="34">
        <f>IF(B143=B$132,DPNK!B18,"")</f>
        <v>1.5299999999999999E-2</v>
      </c>
      <c r="D143" s="237"/>
      <c r="E143" s="238"/>
      <c r="F143" s="238"/>
      <c r="G143" s="238"/>
      <c r="H143" s="238"/>
    </row>
    <row r="144" spans="1:8" x14ac:dyDescent="0.5">
      <c r="A144" s="33" t="str">
        <f>DPNK!A19</f>
        <v>Kommunalsteuer</v>
      </c>
      <c r="B144" s="86" t="s">
        <v>53</v>
      </c>
      <c r="C144" s="34">
        <f>IF(B144=B$132,DPNK!B19,"")</f>
        <v>0.03</v>
      </c>
    </row>
    <row r="145" spans="1:8" x14ac:dyDescent="0.5">
      <c r="A145" s="33" t="str">
        <f>DPNK!A20</f>
        <v># frei verfügbar</v>
      </c>
      <c r="B145" s="86" t="s">
        <v>52</v>
      </c>
      <c r="C145" s="34" t="str">
        <f>IF(B145=B$132,DPNK!B20,"")</f>
        <v/>
      </c>
    </row>
    <row r="146" spans="1:8" x14ac:dyDescent="0.5">
      <c r="A146" s="35" t="str">
        <f>DPNK!A21</f>
        <v># frei verfügbar</v>
      </c>
      <c r="B146" s="86" t="s">
        <v>52</v>
      </c>
      <c r="C146" s="36" t="str">
        <f>IF(B146=B$132,DPNK!B21,"")</f>
        <v/>
      </c>
    </row>
    <row r="147" spans="1:8" x14ac:dyDescent="0.5">
      <c r="A147" s="37" t="s">
        <v>17</v>
      </c>
      <c r="B147" s="38"/>
      <c r="C147" s="39">
        <f>SUM(C134:C146)</f>
        <v>0.30269999999999997</v>
      </c>
    </row>
    <row r="148" spans="1:8" x14ac:dyDescent="0.5">
      <c r="A148" s="40"/>
      <c r="B148" s="41"/>
      <c r="C148" s="41"/>
      <c r="D148" s="41"/>
      <c r="E148" s="41"/>
    </row>
    <row r="149" spans="1:8" ht="15.75" customHeight="1" x14ac:dyDescent="0.5">
      <c r="A149" s="219" t="s">
        <v>94</v>
      </c>
      <c r="B149" s="98"/>
      <c r="C149" s="98"/>
      <c r="D149" s="99"/>
      <c r="E149" s="205" t="s">
        <v>62</v>
      </c>
      <c r="F149" s="221" t="s">
        <v>128</v>
      </c>
      <c r="G149" s="222"/>
      <c r="H149" s="223"/>
    </row>
    <row r="150" spans="1:8" x14ac:dyDescent="0.5">
      <c r="A150" s="220"/>
      <c r="B150" s="100"/>
      <c r="C150" s="100"/>
      <c r="D150" s="101"/>
      <c r="E150" s="206"/>
      <c r="F150" s="224"/>
      <c r="G150" s="225"/>
      <c r="H150" s="226"/>
    </row>
    <row r="151" spans="1:8" x14ac:dyDescent="0.5">
      <c r="A151" s="207" t="s">
        <v>18</v>
      </c>
      <c r="B151" s="208"/>
      <c r="C151" s="208"/>
      <c r="D151" s="209"/>
      <c r="E151" s="206" t="s">
        <v>19</v>
      </c>
      <c r="F151" s="224"/>
      <c r="G151" s="225"/>
      <c r="H151" s="226"/>
    </row>
    <row r="152" spans="1:8" x14ac:dyDescent="0.5">
      <c r="A152" s="210" t="s">
        <v>72</v>
      </c>
      <c r="B152" s="211"/>
      <c r="C152" s="212"/>
      <c r="D152" s="42" t="s">
        <v>56</v>
      </c>
      <c r="E152" s="102"/>
      <c r="F152" s="224"/>
      <c r="G152" s="225"/>
      <c r="H152" s="226"/>
    </row>
    <row r="153" spans="1:8" x14ac:dyDescent="0.5">
      <c r="A153" s="213" t="s">
        <v>54</v>
      </c>
      <c r="B153" s="214"/>
      <c r="C153" s="215"/>
      <c r="D153" s="43" t="s">
        <v>57</v>
      </c>
      <c r="E153" s="103"/>
      <c r="F153" s="224"/>
      <c r="G153" s="225"/>
      <c r="H153" s="226"/>
    </row>
    <row r="154" spans="1:8" x14ac:dyDescent="0.5">
      <c r="A154" s="213" t="s">
        <v>55</v>
      </c>
      <c r="B154" s="214"/>
      <c r="C154" s="215"/>
      <c r="D154" s="43" t="s">
        <v>58</v>
      </c>
      <c r="E154" s="103"/>
      <c r="F154" s="224"/>
      <c r="G154" s="225"/>
      <c r="H154" s="226"/>
    </row>
    <row r="155" spans="1:8" x14ac:dyDescent="0.5">
      <c r="A155" s="216" t="s">
        <v>60</v>
      </c>
      <c r="B155" s="217"/>
      <c r="C155" s="218"/>
      <c r="D155" s="44" t="s">
        <v>59</v>
      </c>
      <c r="E155" s="104"/>
      <c r="F155" s="224"/>
      <c r="G155" s="225"/>
      <c r="H155" s="226"/>
    </row>
    <row r="156" spans="1:8" x14ac:dyDescent="0.5">
      <c r="A156" s="230" t="s">
        <v>11</v>
      </c>
      <c r="B156" s="231"/>
      <c r="C156" s="232"/>
      <c r="D156" s="45" t="s">
        <v>61</v>
      </c>
      <c r="E156" s="105">
        <f>SUM(E152:E155)</f>
        <v>0</v>
      </c>
      <c r="F156" s="224"/>
      <c r="G156" s="225"/>
      <c r="H156" s="226"/>
    </row>
    <row r="157" spans="1:8" x14ac:dyDescent="0.5">
      <c r="A157" s="194"/>
      <c r="B157" s="194"/>
      <c r="C157" s="194"/>
      <c r="D157" s="194"/>
      <c r="E157" s="194"/>
      <c r="F157" s="224"/>
      <c r="G157" s="225"/>
      <c r="H157" s="226"/>
    </row>
    <row r="158" spans="1:8" x14ac:dyDescent="0.5">
      <c r="A158" s="235" t="s">
        <v>127</v>
      </c>
      <c r="B158" s="235"/>
      <c r="C158" s="235"/>
      <c r="D158" s="235"/>
      <c r="E158" s="236"/>
      <c r="F158" s="227"/>
      <c r="G158" s="228"/>
      <c r="H158" s="229"/>
    </row>
    <row r="159" spans="1:8" x14ac:dyDescent="0.5">
      <c r="A159" s="235"/>
      <c r="B159" s="235"/>
      <c r="C159" s="235"/>
      <c r="D159" s="235"/>
      <c r="E159" s="235"/>
    </row>
    <row r="160" spans="1:8" x14ac:dyDescent="0.5">
      <c r="A160" s="235"/>
      <c r="B160" s="235"/>
      <c r="C160" s="235"/>
      <c r="D160" s="235"/>
      <c r="E160" s="235"/>
    </row>
    <row r="161" spans="1:5" x14ac:dyDescent="0.5">
      <c r="A161" s="235"/>
      <c r="B161" s="235"/>
      <c r="C161" s="235"/>
      <c r="D161" s="235"/>
      <c r="E161" s="235"/>
    </row>
    <row r="162" spans="1:5" x14ac:dyDescent="0.5">
      <c r="A162" s="235"/>
      <c r="B162" s="235"/>
      <c r="C162" s="235"/>
      <c r="D162" s="235"/>
      <c r="E162" s="235"/>
    </row>
  </sheetData>
  <sheetProtection algorithmName="SHA-512" hashValue="/8lrDdO9Mko4hQ+tgnTD0GL7eTzwUf76luJmWnqrAi2M1NE/EHyTMkh1UCicGDxu7jWuD2bjKU+DIPI+2QYKlQ==" saltValue="NJ6jMzyVc/2blXZKouhOYA==" spinCount="100000" sheet="1" formatColumns="0" selectLockedCells="1"/>
  <mergeCells count="46">
    <mergeCell ref="E4:F4"/>
    <mergeCell ref="A1:F1"/>
    <mergeCell ref="B2:D2"/>
    <mergeCell ref="E2:F2"/>
    <mergeCell ref="G2:H2"/>
    <mergeCell ref="B3:F3"/>
    <mergeCell ref="G5:I6"/>
    <mergeCell ref="A34:F34"/>
    <mergeCell ref="A36:C36"/>
    <mergeCell ref="E36:F36"/>
    <mergeCell ref="D37:D38"/>
    <mergeCell ref="E37:F51"/>
    <mergeCell ref="A5:A6"/>
    <mergeCell ref="B5:B6"/>
    <mergeCell ref="C5:C6"/>
    <mergeCell ref="D5:D6"/>
    <mergeCell ref="E5:E6"/>
    <mergeCell ref="F5:F6"/>
    <mergeCell ref="A125:D126"/>
    <mergeCell ref="A61:C63"/>
    <mergeCell ref="A66:C66"/>
    <mergeCell ref="A96:D96"/>
    <mergeCell ref="E97:G99"/>
    <mergeCell ref="A98:A99"/>
    <mergeCell ref="B98:D98"/>
    <mergeCell ref="E108:G111"/>
    <mergeCell ref="A112:A113"/>
    <mergeCell ref="B112:D112"/>
    <mergeCell ref="A117:A118"/>
    <mergeCell ref="B117:D117"/>
    <mergeCell ref="A158:E162"/>
    <mergeCell ref="A128:F128"/>
    <mergeCell ref="D130:F132"/>
    <mergeCell ref="C131:C132"/>
    <mergeCell ref="A132:A133"/>
    <mergeCell ref="D142:H143"/>
    <mergeCell ref="A149:A150"/>
    <mergeCell ref="E149:E151"/>
    <mergeCell ref="F149:H158"/>
    <mergeCell ref="A151:D151"/>
    <mergeCell ref="A152:C152"/>
    <mergeCell ref="A153:C153"/>
    <mergeCell ref="A154:C154"/>
    <mergeCell ref="A155:C155"/>
    <mergeCell ref="A156:C156"/>
    <mergeCell ref="A157:E157"/>
  </mergeCells>
  <conditionalFormatting sqref="A134:A146">
    <cfRule type="expression" dxfId="0" priority="1">
      <formula>($B134&lt;&gt;"Ja")</formula>
    </cfRule>
  </conditionalFormatting>
  <dataValidations count="10">
    <dataValidation type="date" operator="greaterThan" allowBlank="1" showInputMessage="1" showErrorMessage="1" error="Datum eingeben (TT.MM.JJJJ)." sqref="B4" xr:uid="{9996805A-2764-40AE-9F86-0FFC980ABA2C}">
      <formula1>42369</formula1>
    </dataValidation>
    <dataValidation type="decimal" errorStyle="warning" allowBlank="1" showInputMessage="1" showErrorMessage="1" error="Ihre Eingabe ist größer als 5 mal der Beitragsfreibetrag je Woche!" sqref="B120:B124" xr:uid="{7968814D-2F44-448A-83F5-E0F830A8E6A9}">
      <formula1>0</formula1>
      <formula2>5*B98</formula2>
    </dataValidation>
    <dataValidation type="decimal" errorStyle="warning" allowBlank="1" showInputMessage="1" showErrorMessage="1" error="Auffällige Eingabe. IdR ist die im KollV vorgesehene arbeitszeit kürzer als 40 Std pro Woche!" sqref="C37" xr:uid="{F2A6DFB2-6934-4932-9CA1-6A3571285AB1}">
      <formula1>35</formula1>
      <formula2>40</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4:B115" xr:uid="{C9594C63-AAB8-41B9-8978-555DB013F519}">
      <formula1>0</formula1>
      <formula2>B109</formula2>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6" xr:uid="{263E6122-108B-436D-8EFA-62244C7E21FD}">
      <formula1>0</formula1>
      <formula2>B110</formula2>
    </dataValidation>
    <dataValidation type="decimal" errorStyle="warning" allowBlank="1" showInputMessage="1" showErrorMessage="1" error="Wert erscheint hoch oder negative Werte nicht zulässig! Eingabe prüfen!" sqref="C134:C146" xr:uid="{4DDB41FC-3BF3-4575-8BD2-FD1701A3AFB6}">
      <formula1>0</formula1>
      <formula2>0.15</formula2>
    </dataValidation>
    <dataValidation operator="greaterThan" allowBlank="1" showInputMessage="1" showErrorMessage="1" error="Bitte ein gültiges Datum eingeben! (TT.MM.JJJJ)" sqref="C130" xr:uid="{E3ABF9BA-D5C7-47E2-8A2A-1A4FC6F60BA1}"/>
    <dataValidation type="list" showInputMessage="1" showErrorMessage="1" sqref="B134:B146" xr:uid="{399F4776-7ED8-4EBA-B26F-B853B05F3369}">
      <formula1>$B$132:$B$133</formula1>
    </dataValidation>
    <dataValidation type="decimal" errorStyle="warning" allowBlank="1" showInputMessage="1" showErrorMessage="1" error="SV-Freiheit besteht nur bis zur Höchstgrenze (Beitragsfrei maximal). Ihre Eingabe ist größer als die Freibetragsgrenze! Bitte auf die Spalte &quot;SV-pflichtig&quot; aufteilen." sqref="B111" xr:uid="{BA54706C-6274-468E-8AF0-3CC550C08818}">
      <formula1>0</formula1>
      <formula2>#REF!</formula2>
    </dataValidation>
    <dataValidation type="decimal" errorStyle="warning" operator="lessThanOrEqual" allowBlank="1" showInputMessage="1" showErrorMessage="1" error="SV-Freiheit besteht nur bis zur Höchstgrenze (Beitragsfrei maximal). Ihre Eingabe ist größer als die Freibetragsgrenze! Bitte auf die Spalte &quot;SV-pflichtig&quot; aufteilen." sqref="B100:B110" xr:uid="{A864BF1D-E0F1-499B-8BEC-83A9F815D1E2}">
      <formula1>B$97</formula1>
    </dataValidation>
  </dataValidation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32</vt:i4>
      </vt:variant>
    </vt:vector>
  </HeadingPairs>
  <TitlesOfParts>
    <vt:vector size="37" baseType="lpstr">
      <vt:lpstr>DPNK</vt:lpstr>
      <vt:lpstr>EuM_Spengler_25</vt:lpstr>
      <vt:lpstr>VORLAGE1</vt:lpstr>
      <vt:lpstr>VORLAGE2</vt:lpstr>
      <vt:lpstr>VORLAGE3</vt:lpstr>
      <vt:lpstr>EuM_Spengler_25!AufzahlungsSTD</vt:lpstr>
      <vt:lpstr>VORLAGE1!AufzahlungsSTD</vt:lpstr>
      <vt:lpstr>VORLAGE2!AufzahlungsSTD</vt:lpstr>
      <vt:lpstr>VORLAGE3!AufzahlungsSTD</vt:lpstr>
      <vt:lpstr>EuM_Spengler_25!AufzahlungsStdEURO</vt:lpstr>
      <vt:lpstr>VORLAGE1!AufzahlungsStdEURO</vt:lpstr>
      <vt:lpstr>VORLAGE2!AufzahlungsStdEURO</vt:lpstr>
      <vt:lpstr>VORLAGE3!AufzahlungsStdEURO</vt:lpstr>
      <vt:lpstr>EuM_Spengler_25!DienstreiseSTD</vt:lpstr>
      <vt:lpstr>VORLAGE1!DienstreiseSTD</vt:lpstr>
      <vt:lpstr>VORLAGE2!DienstreiseSTD</vt:lpstr>
      <vt:lpstr>VORLAGE3!DienstreiseSTD</vt:lpstr>
      <vt:lpstr>EuM_Spengler_25!DienstreiseTAG</vt:lpstr>
      <vt:lpstr>VORLAGE1!DienstreiseTAG</vt:lpstr>
      <vt:lpstr>VORLAGE2!DienstreiseTAG</vt:lpstr>
      <vt:lpstr>VORLAGE3!DienstreiseTAG</vt:lpstr>
      <vt:lpstr>EuM_Spengler_25!DienstreiseWOCHE</vt:lpstr>
      <vt:lpstr>VORLAGE1!DienstreiseWOCHE</vt:lpstr>
      <vt:lpstr>VORLAGE2!DienstreiseWOCHE</vt:lpstr>
      <vt:lpstr>VORLAGE3!DienstreiseWOCHE</vt:lpstr>
      <vt:lpstr>EuM_Spengler_25!ErschwernisZul</vt:lpstr>
      <vt:lpstr>VORLAGE1!ErschwernisZul</vt:lpstr>
      <vt:lpstr>VORLAGE2!ErschwernisZul</vt:lpstr>
      <vt:lpstr>VORLAGE3!ErschwernisZul</vt:lpstr>
      <vt:lpstr>EuM_Spengler_25!KVBezeichnung</vt:lpstr>
      <vt:lpstr>VORLAGE1!KVBezeichnung</vt:lpstr>
      <vt:lpstr>VORLAGE2!KVBezeichnung</vt:lpstr>
      <vt:lpstr>VORLAGE3!KVBezeichnung</vt:lpstr>
      <vt:lpstr>EuM_Spengler_25!MehrarbeitsStd</vt:lpstr>
      <vt:lpstr>VORLAGE1!MehrarbeitsStd</vt:lpstr>
      <vt:lpstr>VORLAGE2!MehrarbeitsStd</vt:lpstr>
      <vt:lpstr>VORLAGE3!MehrarbeitsStd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Kropik</dc:creator>
  <cp:lastModifiedBy>Andreas Kropik</cp:lastModifiedBy>
  <cp:lastPrinted>2020-03-31T17:11:50Z</cp:lastPrinted>
  <dcterms:created xsi:type="dcterms:W3CDTF">2020-03-07T16:03:26Z</dcterms:created>
  <dcterms:modified xsi:type="dcterms:W3CDTF">2025-01-14T12:39:40Z</dcterms:modified>
</cp:coreProperties>
</file>